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xl/embeddings/oleObject685.bin" ContentType="application/vnd.openxmlformats-officedocument.oleObject"/>
  <Override PartName="/xl/embeddings/oleObject686.bin" ContentType="application/vnd.openxmlformats-officedocument.oleObject"/>
  <Override PartName="/xl/embeddings/oleObject687.bin" ContentType="application/vnd.openxmlformats-officedocument.oleObject"/>
  <Override PartName="/xl/embeddings/oleObject688.bin" ContentType="application/vnd.openxmlformats-officedocument.oleObject"/>
  <Override PartName="/xl/embeddings/oleObject689.bin" ContentType="application/vnd.openxmlformats-officedocument.oleObject"/>
  <Override PartName="/xl/embeddings/oleObject690.bin" ContentType="application/vnd.openxmlformats-officedocument.oleObject"/>
  <Override PartName="/xl/embeddings/oleObject691.bin" ContentType="application/vnd.openxmlformats-officedocument.oleObject"/>
  <Override PartName="/xl/embeddings/oleObject692.bin" ContentType="application/vnd.openxmlformats-officedocument.oleObject"/>
  <Override PartName="/xl/embeddings/oleObject693.bin" ContentType="application/vnd.openxmlformats-officedocument.oleObject"/>
  <Override PartName="/xl/embeddings/oleObject694.bin" ContentType="application/vnd.openxmlformats-officedocument.oleObject"/>
  <Override PartName="/xl/embeddings/oleObject695.bin" ContentType="application/vnd.openxmlformats-officedocument.oleObject"/>
  <Override PartName="/xl/embeddings/oleObject696.bin" ContentType="application/vnd.openxmlformats-officedocument.oleObject"/>
  <Override PartName="/xl/embeddings/oleObject697.bin" ContentType="application/vnd.openxmlformats-officedocument.oleObject"/>
  <Override PartName="/xl/embeddings/oleObject698.bin" ContentType="application/vnd.openxmlformats-officedocument.oleObject"/>
  <Override PartName="/xl/embeddings/oleObject699.bin" ContentType="application/vnd.openxmlformats-officedocument.oleObject"/>
  <Override PartName="/xl/embeddings/oleObject700.bin" ContentType="application/vnd.openxmlformats-officedocument.oleObject"/>
  <Override PartName="/xl/embeddings/oleObject701.bin" ContentType="application/vnd.openxmlformats-officedocument.oleObject"/>
  <Override PartName="/xl/embeddings/oleObject702.bin" ContentType="application/vnd.openxmlformats-officedocument.oleObject"/>
  <Override PartName="/xl/embeddings/oleObject703.bin" ContentType="application/vnd.openxmlformats-officedocument.oleObject"/>
  <Override PartName="/xl/embeddings/oleObject704.bin" ContentType="application/vnd.openxmlformats-officedocument.oleObject"/>
  <Override PartName="/xl/embeddings/oleObject705.bin" ContentType="application/vnd.openxmlformats-officedocument.oleObject"/>
  <Override PartName="/xl/embeddings/oleObject706.bin" ContentType="application/vnd.openxmlformats-officedocument.oleObject"/>
  <Override PartName="/xl/embeddings/oleObject707.bin" ContentType="application/vnd.openxmlformats-officedocument.oleObject"/>
  <Override PartName="/xl/embeddings/oleObject708.bin" ContentType="application/vnd.openxmlformats-officedocument.oleObject"/>
  <Override PartName="/xl/embeddings/oleObject709.bin" ContentType="application/vnd.openxmlformats-officedocument.oleObject"/>
  <Override PartName="/xl/embeddings/oleObject710.bin" ContentType="application/vnd.openxmlformats-officedocument.oleObject"/>
  <Override PartName="/xl/embeddings/oleObject711.bin" ContentType="application/vnd.openxmlformats-officedocument.oleObject"/>
  <Override PartName="/xl/embeddings/oleObject712.bin" ContentType="application/vnd.openxmlformats-officedocument.oleObject"/>
  <Override PartName="/xl/embeddings/oleObject713.bin" ContentType="application/vnd.openxmlformats-officedocument.oleObject"/>
  <Override PartName="/xl/embeddings/oleObject714.bin" ContentType="application/vnd.openxmlformats-officedocument.oleObject"/>
  <Override PartName="/xl/embeddings/oleObject715.bin" ContentType="application/vnd.openxmlformats-officedocument.oleObject"/>
  <Override PartName="/xl/embeddings/oleObject716.bin" ContentType="application/vnd.openxmlformats-officedocument.oleObject"/>
  <Override PartName="/xl/embeddings/oleObject717.bin" ContentType="application/vnd.openxmlformats-officedocument.oleObject"/>
  <Override PartName="/xl/embeddings/oleObject718.bin" ContentType="application/vnd.openxmlformats-officedocument.oleObject"/>
  <Override PartName="/xl/embeddings/oleObject719.bin" ContentType="application/vnd.openxmlformats-officedocument.oleObject"/>
  <Override PartName="/xl/embeddings/oleObject720.bin" ContentType="application/vnd.openxmlformats-officedocument.oleObject"/>
  <Override PartName="/xl/embeddings/oleObject721.bin" ContentType="application/vnd.openxmlformats-officedocument.oleObject"/>
  <Override PartName="/xl/embeddings/oleObject722.bin" ContentType="application/vnd.openxmlformats-officedocument.oleObject"/>
  <Override PartName="/xl/embeddings/oleObject723.bin" ContentType="application/vnd.openxmlformats-officedocument.oleObject"/>
  <Override PartName="/xl/embeddings/oleObject724.bin" ContentType="application/vnd.openxmlformats-officedocument.oleObject"/>
  <Override PartName="/xl/embeddings/oleObject725.bin" ContentType="application/vnd.openxmlformats-officedocument.oleObject"/>
  <Override PartName="/xl/embeddings/oleObject726.bin" ContentType="application/vnd.openxmlformats-officedocument.oleObject"/>
  <Override PartName="/xl/embeddings/oleObject727.bin" ContentType="application/vnd.openxmlformats-officedocument.oleObject"/>
  <Override PartName="/xl/embeddings/oleObject728.bin" ContentType="application/vnd.openxmlformats-officedocument.oleObject"/>
  <Override PartName="/xl/embeddings/oleObject729.bin" ContentType="application/vnd.openxmlformats-officedocument.oleObject"/>
  <Override PartName="/xl/embeddings/oleObject730.bin" ContentType="application/vnd.openxmlformats-officedocument.oleObject"/>
  <Override PartName="/xl/embeddings/oleObject731.bin" ContentType="application/vnd.openxmlformats-officedocument.oleObject"/>
  <Override PartName="/xl/embeddings/oleObject732.bin" ContentType="application/vnd.openxmlformats-officedocument.oleObject"/>
  <Override PartName="/xl/embeddings/oleObject733.bin" ContentType="application/vnd.openxmlformats-officedocument.oleObject"/>
  <Override PartName="/xl/embeddings/oleObject734.bin" ContentType="application/vnd.openxmlformats-officedocument.oleObject"/>
  <Override PartName="/xl/embeddings/oleObject735.bin" ContentType="application/vnd.openxmlformats-officedocument.oleObject"/>
  <Override PartName="/xl/embeddings/oleObject736.bin" ContentType="application/vnd.openxmlformats-officedocument.oleObject"/>
  <Override PartName="/xl/embeddings/oleObject737.bin" ContentType="application/vnd.openxmlformats-officedocument.oleObject"/>
  <Override PartName="/xl/embeddings/oleObject738.bin" ContentType="application/vnd.openxmlformats-officedocument.oleObject"/>
  <Override PartName="/xl/embeddings/oleObject739.bin" ContentType="application/vnd.openxmlformats-officedocument.oleObject"/>
  <Override PartName="/xl/embeddings/oleObject740.bin" ContentType="application/vnd.openxmlformats-officedocument.oleObject"/>
  <Override PartName="/xl/embeddings/oleObject741.bin" ContentType="application/vnd.openxmlformats-officedocument.oleObject"/>
  <Override PartName="/xl/embeddings/oleObject742.bin" ContentType="application/vnd.openxmlformats-officedocument.oleObject"/>
  <Override PartName="/xl/embeddings/oleObject743.bin" ContentType="application/vnd.openxmlformats-officedocument.oleObject"/>
  <Override PartName="/xl/embeddings/oleObject744.bin" ContentType="application/vnd.openxmlformats-officedocument.oleObject"/>
  <Override PartName="/xl/embeddings/oleObject745.bin" ContentType="application/vnd.openxmlformats-officedocument.oleObject"/>
  <Override PartName="/xl/embeddings/oleObject746.bin" ContentType="application/vnd.openxmlformats-officedocument.oleObject"/>
  <Override PartName="/xl/embeddings/oleObject747.bin" ContentType="application/vnd.openxmlformats-officedocument.oleObject"/>
  <Override PartName="/xl/embeddings/oleObject748.bin" ContentType="application/vnd.openxmlformats-officedocument.oleObject"/>
  <Override PartName="/xl/embeddings/oleObject749.bin" ContentType="application/vnd.openxmlformats-officedocument.oleObject"/>
  <Override PartName="/xl/embeddings/oleObject750.bin" ContentType="application/vnd.openxmlformats-officedocument.oleObject"/>
  <Override PartName="/xl/embeddings/oleObject751.bin" ContentType="application/vnd.openxmlformats-officedocument.oleObject"/>
  <Override PartName="/xl/embeddings/oleObject752.bin" ContentType="application/vnd.openxmlformats-officedocument.oleObject"/>
  <Override PartName="/xl/embeddings/oleObject753.bin" ContentType="application/vnd.openxmlformats-officedocument.oleObject"/>
  <Override PartName="/xl/embeddings/oleObject754.bin" ContentType="application/vnd.openxmlformats-officedocument.oleObject"/>
  <Override PartName="/xl/embeddings/oleObject755.bin" ContentType="application/vnd.openxmlformats-officedocument.oleObject"/>
  <Override PartName="/xl/embeddings/oleObject756.bin" ContentType="application/vnd.openxmlformats-officedocument.oleObject"/>
  <Override PartName="/xl/embeddings/oleObject757.bin" ContentType="application/vnd.openxmlformats-officedocument.oleObject"/>
  <Override PartName="/xl/embeddings/oleObject758.bin" ContentType="application/vnd.openxmlformats-officedocument.oleObject"/>
  <Override PartName="/xl/embeddings/oleObject759.bin" ContentType="application/vnd.openxmlformats-officedocument.oleObject"/>
  <Override PartName="/xl/embeddings/oleObject760.bin" ContentType="application/vnd.openxmlformats-officedocument.oleObject"/>
  <Override PartName="/xl/embeddings/oleObject761.bin" ContentType="application/vnd.openxmlformats-officedocument.oleObject"/>
  <Override PartName="/xl/embeddings/oleObject762.bin" ContentType="application/vnd.openxmlformats-officedocument.oleObject"/>
  <Override PartName="/xl/embeddings/oleObject763.bin" ContentType="application/vnd.openxmlformats-officedocument.oleObject"/>
  <Override PartName="/xl/embeddings/oleObject764.bin" ContentType="application/vnd.openxmlformats-officedocument.oleObject"/>
  <Override PartName="/xl/embeddings/oleObject765.bin" ContentType="application/vnd.openxmlformats-officedocument.oleObject"/>
  <Override PartName="/xl/embeddings/oleObject766.bin" ContentType="application/vnd.openxmlformats-officedocument.oleObject"/>
  <Override PartName="/xl/embeddings/oleObject767.bin" ContentType="application/vnd.openxmlformats-officedocument.oleObject"/>
  <Override PartName="/xl/embeddings/oleObject768.bin" ContentType="application/vnd.openxmlformats-officedocument.oleObject"/>
  <Override PartName="/xl/embeddings/oleObject769.bin" ContentType="application/vnd.openxmlformats-officedocument.oleObject"/>
  <Override PartName="/xl/embeddings/oleObject770.bin" ContentType="application/vnd.openxmlformats-officedocument.oleObject"/>
  <Override PartName="/xl/embeddings/oleObject771.bin" ContentType="application/vnd.openxmlformats-officedocument.oleObject"/>
  <Override PartName="/xl/embeddings/oleObject772.bin" ContentType="application/vnd.openxmlformats-officedocument.oleObject"/>
  <Override PartName="/xl/embeddings/oleObject773.bin" ContentType="application/vnd.openxmlformats-officedocument.oleObject"/>
  <Override PartName="/xl/embeddings/oleObject774.bin" ContentType="application/vnd.openxmlformats-officedocument.oleObject"/>
  <Override PartName="/xl/embeddings/oleObject775.bin" ContentType="application/vnd.openxmlformats-officedocument.oleObject"/>
  <Override PartName="/xl/embeddings/oleObject776.bin" ContentType="application/vnd.openxmlformats-officedocument.oleObject"/>
  <Override PartName="/xl/embeddings/oleObject777.bin" ContentType="application/vnd.openxmlformats-officedocument.oleObject"/>
  <Override PartName="/xl/embeddings/oleObject778.bin" ContentType="application/vnd.openxmlformats-officedocument.oleObject"/>
  <Override PartName="/xl/embeddings/oleObject779.bin" ContentType="application/vnd.openxmlformats-officedocument.oleObject"/>
  <Override PartName="/xl/embeddings/oleObject780.bin" ContentType="application/vnd.openxmlformats-officedocument.oleObject"/>
  <Override PartName="/xl/embeddings/oleObject781.bin" ContentType="application/vnd.openxmlformats-officedocument.oleObject"/>
  <Override PartName="/xl/embeddings/oleObject782.bin" ContentType="application/vnd.openxmlformats-officedocument.oleObject"/>
  <Override PartName="/xl/embeddings/oleObject783.bin" ContentType="application/vnd.openxmlformats-officedocument.oleObject"/>
  <Override PartName="/xl/embeddings/oleObject784.bin" ContentType="application/vnd.openxmlformats-officedocument.oleObject"/>
  <Override PartName="/xl/embeddings/oleObject785.bin" ContentType="application/vnd.openxmlformats-officedocument.oleObject"/>
  <Override PartName="/xl/embeddings/oleObject786.bin" ContentType="application/vnd.openxmlformats-officedocument.oleObject"/>
  <Override PartName="/xl/embeddings/oleObject787.bin" ContentType="application/vnd.openxmlformats-officedocument.oleObject"/>
  <Override PartName="/xl/embeddings/oleObject788.bin" ContentType="application/vnd.openxmlformats-officedocument.oleObject"/>
  <Override PartName="/xl/embeddings/oleObject789.bin" ContentType="application/vnd.openxmlformats-officedocument.oleObject"/>
  <Override PartName="/xl/embeddings/oleObject790.bin" ContentType="application/vnd.openxmlformats-officedocument.oleObject"/>
  <Override PartName="/xl/embeddings/oleObject791.bin" ContentType="application/vnd.openxmlformats-officedocument.oleObject"/>
  <Override PartName="/xl/embeddings/oleObject792.bin" ContentType="application/vnd.openxmlformats-officedocument.oleObject"/>
  <Override PartName="/xl/embeddings/oleObject793.bin" ContentType="application/vnd.openxmlformats-officedocument.oleObject"/>
  <Override PartName="/xl/embeddings/oleObject794.bin" ContentType="application/vnd.openxmlformats-officedocument.oleObject"/>
  <Override PartName="/xl/embeddings/oleObject795.bin" ContentType="application/vnd.openxmlformats-officedocument.oleObject"/>
  <Override PartName="/xl/embeddings/oleObject796.bin" ContentType="application/vnd.openxmlformats-officedocument.oleObject"/>
  <Override PartName="/xl/embeddings/oleObject797.bin" ContentType="application/vnd.openxmlformats-officedocument.oleObject"/>
  <Override PartName="/xl/embeddings/oleObject798.bin" ContentType="application/vnd.openxmlformats-officedocument.oleObject"/>
  <Override PartName="/xl/embeddings/oleObject799.bin" ContentType="application/vnd.openxmlformats-officedocument.oleObject"/>
  <Override PartName="/xl/embeddings/oleObject800.bin" ContentType="application/vnd.openxmlformats-officedocument.oleObject"/>
  <Override PartName="/xl/embeddings/oleObject801.bin" ContentType="application/vnd.openxmlformats-officedocument.oleObject"/>
  <Override PartName="/xl/embeddings/oleObject802.bin" ContentType="application/vnd.openxmlformats-officedocument.oleObject"/>
  <Override PartName="/xl/embeddings/oleObject803.bin" ContentType="application/vnd.openxmlformats-officedocument.oleObject"/>
  <Override PartName="/xl/embeddings/oleObject804.bin" ContentType="application/vnd.openxmlformats-officedocument.oleObject"/>
  <Override PartName="/xl/embeddings/oleObject805.bin" ContentType="application/vnd.openxmlformats-officedocument.oleObject"/>
  <Override PartName="/xl/embeddings/oleObject806.bin" ContentType="application/vnd.openxmlformats-officedocument.oleObject"/>
  <Override PartName="/xl/embeddings/oleObject807.bin" ContentType="application/vnd.openxmlformats-officedocument.oleObject"/>
  <Override PartName="/xl/embeddings/oleObject808.bin" ContentType="application/vnd.openxmlformats-officedocument.oleObject"/>
  <Override PartName="/xl/embeddings/oleObject809.bin" ContentType="application/vnd.openxmlformats-officedocument.oleObject"/>
  <Override PartName="/xl/embeddings/oleObject810.bin" ContentType="application/vnd.openxmlformats-officedocument.oleObject"/>
  <Override PartName="/xl/embeddings/oleObject811.bin" ContentType="application/vnd.openxmlformats-officedocument.oleObject"/>
  <Override PartName="/xl/embeddings/oleObject812.bin" ContentType="application/vnd.openxmlformats-officedocument.oleObject"/>
  <Override PartName="/xl/embeddings/oleObject813.bin" ContentType="application/vnd.openxmlformats-officedocument.oleObject"/>
  <Override PartName="/xl/embeddings/oleObject814.bin" ContentType="application/vnd.openxmlformats-officedocument.oleObject"/>
  <Override PartName="/xl/embeddings/oleObject815.bin" ContentType="application/vnd.openxmlformats-officedocument.oleObject"/>
  <Override PartName="/xl/embeddings/oleObject816.bin" ContentType="application/vnd.openxmlformats-officedocument.oleObject"/>
  <Override PartName="/xl/embeddings/oleObject817.bin" ContentType="application/vnd.openxmlformats-officedocument.oleObject"/>
  <Override PartName="/xl/embeddings/oleObject818.bin" ContentType="application/vnd.openxmlformats-officedocument.oleObject"/>
  <Override PartName="/xl/embeddings/oleObject819.bin" ContentType="application/vnd.openxmlformats-officedocument.oleObject"/>
  <Override PartName="/xl/embeddings/oleObject820.bin" ContentType="application/vnd.openxmlformats-officedocument.oleObject"/>
  <Override PartName="/xl/embeddings/oleObject821.bin" ContentType="application/vnd.openxmlformats-officedocument.oleObject"/>
  <Override PartName="/xl/embeddings/oleObject822.bin" ContentType="application/vnd.openxmlformats-officedocument.oleObject"/>
  <Override PartName="/xl/embeddings/oleObject823.bin" ContentType="application/vnd.openxmlformats-officedocument.oleObject"/>
  <Override PartName="/xl/embeddings/oleObject824.bin" ContentType="application/vnd.openxmlformats-officedocument.oleObject"/>
  <Override PartName="/xl/embeddings/oleObject825.bin" ContentType="application/vnd.openxmlformats-officedocument.oleObject"/>
  <Override PartName="/xl/embeddings/oleObject826.bin" ContentType="application/vnd.openxmlformats-officedocument.oleObject"/>
  <Override PartName="/xl/embeddings/oleObject827.bin" ContentType="application/vnd.openxmlformats-officedocument.oleObject"/>
  <Override PartName="/xl/embeddings/oleObject828.bin" ContentType="application/vnd.openxmlformats-officedocument.oleObject"/>
  <Override PartName="/xl/embeddings/oleObject829.bin" ContentType="application/vnd.openxmlformats-officedocument.oleObject"/>
  <Override PartName="/xl/embeddings/oleObject830.bin" ContentType="application/vnd.openxmlformats-officedocument.oleObject"/>
  <Override PartName="/xl/embeddings/oleObject831.bin" ContentType="application/vnd.openxmlformats-officedocument.oleObject"/>
  <Override PartName="/xl/embeddings/oleObject832.bin" ContentType="application/vnd.openxmlformats-officedocument.oleObject"/>
  <Override PartName="/xl/embeddings/oleObject833.bin" ContentType="application/vnd.openxmlformats-officedocument.oleObject"/>
  <Override PartName="/xl/embeddings/oleObject834.bin" ContentType="application/vnd.openxmlformats-officedocument.oleObject"/>
  <Override PartName="/xl/embeddings/oleObject835.bin" ContentType="application/vnd.openxmlformats-officedocument.oleObject"/>
  <Override PartName="/xl/embeddings/oleObject836.bin" ContentType="application/vnd.openxmlformats-officedocument.oleObject"/>
  <Override PartName="/xl/embeddings/oleObject837.bin" ContentType="application/vnd.openxmlformats-officedocument.oleObject"/>
  <Override PartName="/xl/embeddings/oleObject838.bin" ContentType="application/vnd.openxmlformats-officedocument.oleObject"/>
  <Override PartName="/xl/embeddings/oleObject839.bin" ContentType="application/vnd.openxmlformats-officedocument.oleObject"/>
  <Override PartName="/xl/embeddings/oleObject840.bin" ContentType="application/vnd.openxmlformats-officedocument.oleObject"/>
  <Override PartName="/xl/embeddings/oleObject841.bin" ContentType="application/vnd.openxmlformats-officedocument.oleObject"/>
  <Override PartName="/xl/embeddings/oleObject842.bin" ContentType="application/vnd.openxmlformats-officedocument.oleObject"/>
  <Override PartName="/xl/embeddings/oleObject843.bin" ContentType="application/vnd.openxmlformats-officedocument.oleObject"/>
  <Override PartName="/xl/embeddings/oleObject844.bin" ContentType="application/vnd.openxmlformats-officedocument.oleObject"/>
  <Override PartName="/xl/embeddings/oleObject845.bin" ContentType="application/vnd.openxmlformats-officedocument.oleObject"/>
  <Override PartName="/xl/embeddings/oleObject846.bin" ContentType="application/vnd.openxmlformats-officedocument.oleObject"/>
  <Override PartName="/xl/embeddings/oleObject847.bin" ContentType="application/vnd.openxmlformats-officedocument.oleObject"/>
  <Override PartName="/xl/embeddings/oleObject848.bin" ContentType="application/vnd.openxmlformats-officedocument.oleObject"/>
  <Override PartName="/xl/embeddings/oleObject849.bin" ContentType="application/vnd.openxmlformats-officedocument.oleObject"/>
  <Override PartName="/xl/embeddings/oleObject850.bin" ContentType="application/vnd.openxmlformats-officedocument.oleObject"/>
  <Override PartName="/xl/embeddings/oleObject851.bin" ContentType="application/vnd.openxmlformats-officedocument.oleObject"/>
  <Override PartName="/xl/embeddings/oleObject852.bin" ContentType="application/vnd.openxmlformats-officedocument.oleObject"/>
  <Override PartName="/xl/embeddings/oleObject853.bin" ContentType="application/vnd.openxmlformats-officedocument.oleObject"/>
  <Override PartName="/xl/embeddings/oleObject854.bin" ContentType="application/vnd.openxmlformats-officedocument.oleObject"/>
  <Override PartName="/xl/embeddings/oleObject855.bin" ContentType="application/vnd.openxmlformats-officedocument.oleObject"/>
  <Override PartName="/xl/embeddings/oleObject856.bin" ContentType="application/vnd.openxmlformats-officedocument.oleObject"/>
  <Override PartName="/xl/embeddings/oleObject857.bin" ContentType="application/vnd.openxmlformats-officedocument.oleObject"/>
  <Override PartName="/xl/embeddings/oleObject858.bin" ContentType="application/vnd.openxmlformats-officedocument.oleObject"/>
  <Override PartName="/xl/embeddings/oleObject859.bin" ContentType="application/vnd.openxmlformats-officedocument.oleObject"/>
  <Override PartName="/xl/embeddings/oleObject860.bin" ContentType="application/vnd.openxmlformats-officedocument.oleObject"/>
  <Override PartName="/xl/embeddings/oleObject861.bin" ContentType="application/vnd.openxmlformats-officedocument.oleObject"/>
  <Override PartName="/xl/embeddings/oleObject862.bin" ContentType="application/vnd.openxmlformats-officedocument.oleObject"/>
  <Override PartName="/xl/embeddings/oleObject863.bin" ContentType="application/vnd.openxmlformats-officedocument.oleObject"/>
  <Override PartName="/xl/embeddings/oleObject864.bin" ContentType="application/vnd.openxmlformats-officedocument.oleObject"/>
  <Override PartName="/xl/embeddings/oleObject865.bin" ContentType="application/vnd.openxmlformats-officedocument.oleObject"/>
  <Override PartName="/xl/embeddings/oleObject866.bin" ContentType="application/vnd.openxmlformats-officedocument.oleObject"/>
  <Override PartName="/xl/embeddings/oleObject867.bin" ContentType="application/vnd.openxmlformats-officedocument.oleObject"/>
  <Override PartName="/xl/embeddings/oleObject868.bin" ContentType="application/vnd.openxmlformats-officedocument.oleObject"/>
  <Override PartName="/xl/embeddings/oleObject869.bin" ContentType="application/vnd.openxmlformats-officedocument.oleObject"/>
  <Override PartName="/xl/embeddings/oleObject870.bin" ContentType="application/vnd.openxmlformats-officedocument.oleObject"/>
  <Override PartName="/xl/embeddings/oleObject871.bin" ContentType="application/vnd.openxmlformats-officedocument.oleObject"/>
  <Override PartName="/xl/embeddings/oleObject872.bin" ContentType="application/vnd.openxmlformats-officedocument.oleObject"/>
  <Override PartName="/xl/embeddings/oleObject873.bin" ContentType="application/vnd.openxmlformats-officedocument.oleObject"/>
  <Override PartName="/xl/embeddings/oleObject874.bin" ContentType="application/vnd.openxmlformats-officedocument.oleObject"/>
  <Override PartName="/xl/embeddings/oleObject875.bin" ContentType="application/vnd.openxmlformats-officedocument.oleObject"/>
  <Override PartName="/xl/embeddings/oleObject876.bin" ContentType="application/vnd.openxmlformats-officedocument.oleObject"/>
  <Override PartName="/xl/embeddings/oleObject877.bin" ContentType="application/vnd.openxmlformats-officedocument.oleObject"/>
  <Override PartName="/xl/embeddings/oleObject878.bin" ContentType="application/vnd.openxmlformats-officedocument.oleObject"/>
  <Override PartName="/xl/embeddings/oleObject879.bin" ContentType="application/vnd.openxmlformats-officedocument.oleObject"/>
  <Override PartName="/xl/embeddings/oleObject880.bin" ContentType="application/vnd.openxmlformats-officedocument.oleObject"/>
  <Override PartName="/xl/embeddings/oleObject881.bin" ContentType="application/vnd.openxmlformats-officedocument.oleObject"/>
  <Override PartName="/xl/embeddings/oleObject882.bin" ContentType="application/vnd.openxmlformats-officedocument.oleObject"/>
  <Override PartName="/xl/embeddings/oleObject883.bin" ContentType="application/vnd.openxmlformats-officedocument.oleObject"/>
  <Override PartName="/xl/embeddings/oleObject884.bin" ContentType="application/vnd.openxmlformats-officedocument.oleObject"/>
  <Override PartName="/xl/embeddings/oleObject885.bin" ContentType="application/vnd.openxmlformats-officedocument.oleObject"/>
  <Override PartName="/xl/embeddings/oleObject886.bin" ContentType="application/vnd.openxmlformats-officedocument.oleObject"/>
  <Override PartName="/xl/embeddings/oleObject887.bin" ContentType="application/vnd.openxmlformats-officedocument.oleObject"/>
  <Override PartName="/xl/embeddings/oleObject888.bin" ContentType="application/vnd.openxmlformats-officedocument.oleObject"/>
  <Override PartName="/xl/embeddings/oleObject889.bin" ContentType="application/vnd.openxmlformats-officedocument.oleObject"/>
  <Override PartName="/xl/embeddings/oleObject890.bin" ContentType="application/vnd.openxmlformats-officedocument.oleObject"/>
  <Override PartName="/xl/embeddings/oleObject891.bin" ContentType="application/vnd.openxmlformats-officedocument.oleObject"/>
  <Override PartName="/xl/embeddings/oleObject892.bin" ContentType="application/vnd.openxmlformats-officedocument.oleObject"/>
  <Override PartName="/xl/embeddings/oleObject893.bin" ContentType="application/vnd.openxmlformats-officedocument.oleObject"/>
  <Override PartName="/xl/embeddings/oleObject894.bin" ContentType="application/vnd.openxmlformats-officedocument.oleObject"/>
  <Override PartName="/xl/embeddings/oleObject895.bin" ContentType="application/vnd.openxmlformats-officedocument.oleObject"/>
  <Override PartName="/xl/embeddings/oleObject896.bin" ContentType="application/vnd.openxmlformats-officedocument.oleObject"/>
  <Override PartName="/xl/embeddings/oleObject897.bin" ContentType="application/vnd.openxmlformats-officedocument.oleObject"/>
  <Override PartName="/xl/embeddings/oleObject898.bin" ContentType="application/vnd.openxmlformats-officedocument.oleObject"/>
  <Override PartName="/xl/embeddings/oleObject899.bin" ContentType="application/vnd.openxmlformats-officedocument.oleObject"/>
  <Override PartName="/xl/embeddings/oleObject900.bin" ContentType="application/vnd.openxmlformats-officedocument.oleObject"/>
  <Override PartName="/xl/embeddings/oleObject901.bin" ContentType="application/vnd.openxmlformats-officedocument.oleObject"/>
  <Override PartName="/xl/embeddings/oleObject902.bin" ContentType="application/vnd.openxmlformats-officedocument.oleObject"/>
  <Override PartName="/xl/embeddings/oleObject903.bin" ContentType="application/vnd.openxmlformats-officedocument.oleObject"/>
  <Override PartName="/xl/embeddings/oleObject904.bin" ContentType="application/vnd.openxmlformats-officedocument.oleObject"/>
  <Override PartName="/xl/embeddings/oleObject905.bin" ContentType="application/vnd.openxmlformats-officedocument.oleObject"/>
  <Override PartName="/xl/embeddings/oleObject906.bin" ContentType="application/vnd.openxmlformats-officedocument.oleObject"/>
  <Override PartName="/xl/embeddings/oleObject907.bin" ContentType="application/vnd.openxmlformats-officedocument.oleObject"/>
  <Override PartName="/xl/embeddings/oleObject908.bin" ContentType="application/vnd.openxmlformats-officedocument.oleObject"/>
  <Override PartName="/xl/embeddings/oleObject909.bin" ContentType="application/vnd.openxmlformats-officedocument.oleObject"/>
  <Override PartName="/xl/embeddings/oleObject910.bin" ContentType="application/vnd.openxmlformats-officedocument.oleObject"/>
  <Override PartName="/xl/embeddings/oleObject911.bin" ContentType="application/vnd.openxmlformats-officedocument.oleObject"/>
  <Override PartName="/xl/embeddings/oleObject912.bin" ContentType="application/vnd.openxmlformats-officedocument.oleObject"/>
  <Override PartName="/xl/embeddings/oleObject913.bin" ContentType="application/vnd.openxmlformats-officedocument.oleObject"/>
  <Override PartName="/xl/embeddings/oleObject914.bin" ContentType="application/vnd.openxmlformats-officedocument.oleObject"/>
  <Override PartName="/xl/embeddings/oleObject915.bin" ContentType="application/vnd.openxmlformats-officedocument.oleObject"/>
  <Override PartName="/xl/embeddings/oleObject916.bin" ContentType="application/vnd.openxmlformats-officedocument.oleObject"/>
  <Override PartName="/xl/embeddings/oleObject917.bin" ContentType="application/vnd.openxmlformats-officedocument.oleObject"/>
  <Override PartName="/xl/embeddings/oleObject918.bin" ContentType="application/vnd.openxmlformats-officedocument.oleObject"/>
  <Override PartName="/xl/embeddings/oleObject919.bin" ContentType="application/vnd.openxmlformats-officedocument.oleObject"/>
  <Override PartName="/xl/embeddings/oleObject920.bin" ContentType="application/vnd.openxmlformats-officedocument.oleObject"/>
  <Override PartName="/xl/embeddings/oleObject921.bin" ContentType="application/vnd.openxmlformats-officedocument.oleObject"/>
  <Override PartName="/xl/embeddings/oleObject922.bin" ContentType="application/vnd.openxmlformats-officedocument.oleObject"/>
  <Override PartName="/xl/embeddings/oleObject923.bin" ContentType="application/vnd.openxmlformats-officedocument.oleObject"/>
  <Override PartName="/xl/embeddings/oleObject924.bin" ContentType="application/vnd.openxmlformats-officedocument.oleObject"/>
  <Override PartName="/xl/embeddings/oleObject925.bin" ContentType="application/vnd.openxmlformats-officedocument.oleObject"/>
  <Override PartName="/xl/embeddings/oleObject926.bin" ContentType="application/vnd.openxmlformats-officedocument.oleObject"/>
  <Override PartName="/xl/embeddings/oleObject927.bin" ContentType="application/vnd.openxmlformats-officedocument.oleObject"/>
  <Override PartName="/xl/embeddings/oleObject928.bin" ContentType="application/vnd.openxmlformats-officedocument.oleObject"/>
  <Override PartName="/xl/embeddings/oleObject929.bin" ContentType="application/vnd.openxmlformats-officedocument.oleObject"/>
  <Override PartName="/xl/embeddings/oleObject930.bin" ContentType="application/vnd.openxmlformats-officedocument.oleObject"/>
  <Override PartName="/xl/embeddings/oleObject931.bin" ContentType="application/vnd.openxmlformats-officedocument.oleObject"/>
  <Override PartName="/xl/embeddings/oleObject932.bin" ContentType="application/vnd.openxmlformats-officedocument.oleObject"/>
  <Override PartName="/xl/embeddings/oleObject933.bin" ContentType="application/vnd.openxmlformats-officedocument.oleObject"/>
  <Override PartName="/xl/embeddings/oleObject934.bin" ContentType="application/vnd.openxmlformats-officedocument.oleObject"/>
  <Override PartName="/xl/embeddings/oleObject935.bin" ContentType="application/vnd.openxmlformats-officedocument.oleObject"/>
  <Override PartName="/xl/embeddings/oleObject936.bin" ContentType="application/vnd.openxmlformats-officedocument.oleObject"/>
  <Override PartName="/xl/embeddings/oleObject937.bin" ContentType="application/vnd.openxmlformats-officedocument.oleObject"/>
  <Override PartName="/xl/embeddings/oleObject938.bin" ContentType="application/vnd.openxmlformats-officedocument.oleObject"/>
  <Override PartName="/xl/embeddings/oleObject939.bin" ContentType="application/vnd.openxmlformats-officedocument.oleObject"/>
  <Override PartName="/xl/embeddings/oleObject940.bin" ContentType="application/vnd.openxmlformats-officedocument.oleObject"/>
  <Override PartName="/xl/embeddings/oleObject941.bin" ContentType="application/vnd.openxmlformats-officedocument.oleObject"/>
  <Override PartName="/xl/embeddings/oleObject942.bin" ContentType="application/vnd.openxmlformats-officedocument.oleObject"/>
  <Override PartName="/xl/embeddings/oleObject943.bin" ContentType="application/vnd.openxmlformats-officedocument.oleObject"/>
  <Override PartName="/xl/embeddings/oleObject944.bin" ContentType="application/vnd.openxmlformats-officedocument.oleObject"/>
  <Override PartName="/xl/embeddings/oleObject945.bin" ContentType="application/vnd.openxmlformats-officedocument.oleObject"/>
  <Override PartName="/xl/embeddings/oleObject946.bin" ContentType="application/vnd.openxmlformats-officedocument.oleObject"/>
  <Override PartName="/xl/embeddings/oleObject947.bin" ContentType="application/vnd.openxmlformats-officedocument.oleObject"/>
  <Override PartName="/xl/embeddings/oleObject948.bin" ContentType="application/vnd.openxmlformats-officedocument.oleObject"/>
  <Override PartName="/xl/embeddings/oleObject949.bin" ContentType="application/vnd.openxmlformats-officedocument.oleObject"/>
  <Override PartName="/xl/embeddings/oleObject950.bin" ContentType="application/vnd.openxmlformats-officedocument.oleObject"/>
  <Override PartName="/xl/embeddings/oleObject951.bin" ContentType="application/vnd.openxmlformats-officedocument.oleObject"/>
  <Override PartName="/xl/embeddings/oleObject952.bin" ContentType="application/vnd.openxmlformats-officedocument.oleObject"/>
  <Override PartName="/xl/embeddings/oleObject953.bin" ContentType="application/vnd.openxmlformats-officedocument.oleObject"/>
  <Override PartName="/xl/embeddings/oleObject954.bin" ContentType="application/vnd.openxmlformats-officedocument.oleObject"/>
  <Override PartName="/xl/embeddings/oleObject955.bin" ContentType="application/vnd.openxmlformats-officedocument.oleObject"/>
  <Override PartName="/xl/embeddings/oleObject956.bin" ContentType="application/vnd.openxmlformats-officedocument.oleObject"/>
  <Override PartName="/xl/embeddings/oleObject957.bin" ContentType="application/vnd.openxmlformats-officedocument.oleObject"/>
  <Override PartName="/xl/embeddings/oleObject958.bin" ContentType="application/vnd.openxmlformats-officedocument.oleObject"/>
  <Override PartName="/xl/embeddings/oleObject959.bin" ContentType="application/vnd.openxmlformats-officedocument.oleObject"/>
  <Override PartName="/xl/embeddings/oleObject960.bin" ContentType="application/vnd.openxmlformats-officedocument.oleObject"/>
  <Override PartName="/xl/embeddings/oleObject961.bin" ContentType="application/vnd.openxmlformats-officedocument.oleObject"/>
  <Override PartName="/xl/embeddings/oleObject962.bin" ContentType="application/vnd.openxmlformats-officedocument.oleObject"/>
  <Override PartName="/xl/embeddings/oleObject963.bin" ContentType="application/vnd.openxmlformats-officedocument.oleObject"/>
  <Override PartName="/xl/embeddings/oleObject964.bin" ContentType="application/vnd.openxmlformats-officedocument.oleObject"/>
  <Override PartName="/xl/embeddings/oleObject965.bin" ContentType="application/vnd.openxmlformats-officedocument.oleObject"/>
  <Override PartName="/xl/embeddings/oleObject966.bin" ContentType="application/vnd.openxmlformats-officedocument.oleObject"/>
  <Override PartName="/xl/embeddings/oleObject967.bin" ContentType="application/vnd.openxmlformats-officedocument.oleObject"/>
  <Override PartName="/xl/embeddings/oleObject968.bin" ContentType="application/vnd.openxmlformats-officedocument.oleObject"/>
  <Override PartName="/xl/embeddings/oleObject969.bin" ContentType="application/vnd.openxmlformats-officedocument.oleObject"/>
  <Override PartName="/xl/embeddings/oleObject970.bin" ContentType="application/vnd.openxmlformats-officedocument.oleObject"/>
  <Override PartName="/xl/embeddings/oleObject971.bin" ContentType="application/vnd.openxmlformats-officedocument.oleObject"/>
  <Override PartName="/xl/embeddings/oleObject972.bin" ContentType="application/vnd.openxmlformats-officedocument.oleObject"/>
  <Override PartName="/xl/embeddings/oleObject973.bin" ContentType="application/vnd.openxmlformats-officedocument.oleObject"/>
  <Override PartName="/xl/embeddings/oleObject974.bin" ContentType="application/vnd.openxmlformats-officedocument.oleObject"/>
  <Override PartName="/xl/embeddings/oleObject975.bin" ContentType="application/vnd.openxmlformats-officedocument.oleObject"/>
  <Override PartName="/xl/embeddings/oleObject976.bin" ContentType="application/vnd.openxmlformats-officedocument.oleObject"/>
  <Override PartName="/xl/embeddings/oleObject977.bin" ContentType="application/vnd.openxmlformats-officedocument.oleObject"/>
  <Override PartName="/xl/embeddings/oleObject978.bin" ContentType="application/vnd.openxmlformats-officedocument.oleObject"/>
  <Override PartName="/xl/embeddings/oleObject979.bin" ContentType="application/vnd.openxmlformats-officedocument.oleObject"/>
  <Override PartName="/xl/embeddings/oleObject980.bin" ContentType="application/vnd.openxmlformats-officedocument.oleObject"/>
  <Override PartName="/xl/embeddings/oleObject981.bin" ContentType="application/vnd.openxmlformats-officedocument.oleObject"/>
  <Override PartName="/xl/embeddings/oleObject982.bin" ContentType="application/vnd.openxmlformats-officedocument.oleObject"/>
  <Override PartName="/xl/embeddings/oleObject983.bin" ContentType="application/vnd.openxmlformats-officedocument.oleObject"/>
  <Override PartName="/xl/embeddings/oleObject984.bin" ContentType="application/vnd.openxmlformats-officedocument.oleObject"/>
  <Override PartName="/xl/embeddings/oleObject985.bin" ContentType="application/vnd.openxmlformats-officedocument.oleObject"/>
  <Override PartName="/xl/embeddings/oleObject986.bin" ContentType="application/vnd.openxmlformats-officedocument.oleObject"/>
  <Override PartName="/xl/embeddings/oleObject987.bin" ContentType="application/vnd.openxmlformats-officedocument.oleObject"/>
  <Override PartName="/xl/embeddings/oleObject988.bin" ContentType="application/vnd.openxmlformats-officedocument.oleObject"/>
  <Override PartName="/xl/embeddings/oleObject989.bin" ContentType="application/vnd.openxmlformats-officedocument.oleObject"/>
  <Override PartName="/xl/embeddings/oleObject990.bin" ContentType="application/vnd.openxmlformats-officedocument.oleObject"/>
  <Override PartName="/xl/embeddings/oleObject991.bin" ContentType="application/vnd.openxmlformats-officedocument.oleObject"/>
  <Override PartName="/xl/embeddings/oleObject992.bin" ContentType="application/vnd.openxmlformats-officedocument.oleObject"/>
  <Override PartName="/xl/embeddings/oleObject993.bin" ContentType="application/vnd.openxmlformats-officedocument.oleObject"/>
  <Override PartName="/xl/embeddings/oleObject994.bin" ContentType="application/vnd.openxmlformats-officedocument.oleObject"/>
  <Override PartName="/xl/embeddings/oleObject995.bin" ContentType="application/vnd.openxmlformats-officedocument.oleObject"/>
  <Override PartName="/xl/embeddings/oleObject996.bin" ContentType="application/vnd.openxmlformats-officedocument.oleObject"/>
  <Override PartName="/xl/embeddings/oleObject997.bin" ContentType="application/vnd.openxmlformats-officedocument.oleObject"/>
  <Override PartName="/xl/embeddings/oleObject998.bin" ContentType="application/vnd.openxmlformats-officedocument.oleObject"/>
  <Override PartName="/xl/embeddings/oleObject999.bin" ContentType="application/vnd.openxmlformats-officedocument.oleObject"/>
  <Override PartName="/xl/embeddings/oleObject1000.bin" ContentType="application/vnd.openxmlformats-officedocument.oleObject"/>
  <Override PartName="/xl/embeddings/oleObject1001.bin" ContentType="application/vnd.openxmlformats-officedocument.oleObject"/>
  <Override PartName="/xl/embeddings/oleObject1002.bin" ContentType="application/vnd.openxmlformats-officedocument.oleObject"/>
  <Override PartName="/xl/embeddings/oleObject1003.bin" ContentType="application/vnd.openxmlformats-officedocument.oleObject"/>
  <Override PartName="/xl/embeddings/oleObject1004.bin" ContentType="application/vnd.openxmlformats-officedocument.oleObject"/>
  <Override PartName="/xl/embeddings/oleObject1005.bin" ContentType="application/vnd.openxmlformats-officedocument.oleObject"/>
  <Override PartName="/xl/embeddings/oleObject1006.bin" ContentType="application/vnd.openxmlformats-officedocument.oleObject"/>
  <Override PartName="/xl/embeddings/oleObject1007.bin" ContentType="application/vnd.openxmlformats-officedocument.oleObject"/>
  <Override PartName="/xl/embeddings/oleObject1008.bin" ContentType="application/vnd.openxmlformats-officedocument.oleObject"/>
  <Override PartName="/xl/embeddings/oleObject1009.bin" ContentType="application/vnd.openxmlformats-officedocument.oleObject"/>
  <Override PartName="/xl/embeddings/oleObject1010.bin" ContentType="application/vnd.openxmlformats-officedocument.oleObject"/>
  <Override PartName="/xl/embeddings/oleObject1011.bin" ContentType="application/vnd.openxmlformats-officedocument.oleObject"/>
  <Override PartName="/xl/embeddings/oleObject1012.bin" ContentType="application/vnd.openxmlformats-officedocument.oleObject"/>
  <Override PartName="/xl/embeddings/oleObject1013.bin" ContentType="application/vnd.openxmlformats-officedocument.oleObject"/>
  <Override PartName="/xl/embeddings/oleObject1014.bin" ContentType="application/vnd.openxmlformats-officedocument.oleObject"/>
  <Override PartName="/xl/embeddings/oleObject1015.bin" ContentType="application/vnd.openxmlformats-officedocument.oleObject"/>
  <Override PartName="/xl/embeddings/oleObject1016.bin" ContentType="application/vnd.openxmlformats-officedocument.oleObject"/>
  <Override PartName="/xl/embeddings/oleObject1017.bin" ContentType="application/vnd.openxmlformats-officedocument.oleObject"/>
  <Override PartName="/xl/embeddings/oleObject1018.bin" ContentType="application/vnd.openxmlformats-officedocument.oleObject"/>
  <Override PartName="/xl/embeddings/oleObject1019.bin" ContentType="application/vnd.openxmlformats-officedocument.oleObject"/>
  <Override PartName="/xl/embeddings/oleObject1020.bin" ContentType="application/vnd.openxmlformats-officedocument.oleObject"/>
  <Override PartName="/xl/embeddings/oleObject1021.bin" ContentType="application/vnd.openxmlformats-officedocument.oleObject"/>
  <Override PartName="/xl/embeddings/oleObject1022.bin" ContentType="application/vnd.openxmlformats-officedocument.oleObject"/>
  <Override PartName="/xl/embeddings/oleObject1023.bin" ContentType="application/vnd.openxmlformats-officedocument.oleObject"/>
  <Override PartName="/xl/embeddings/oleObject1024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embeddings/oleObject1025.bin" ContentType="application/vnd.openxmlformats-officedocument.oleObject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lyne\Desktop\Laboratorios 2015\1MSM\"/>
    </mc:Choice>
  </mc:AlternateContent>
  <bookViews>
    <workbookView xWindow="0" yWindow="0" windowWidth="24000" windowHeight="8895" activeTab="5"/>
    <workbookView xWindow="0" yWindow="0" windowWidth="24000" windowHeight="9285"/>
  </bookViews>
  <sheets>
    <sheet name="PLANILHA" sheetId="1" r:id="rId1"/>
    <sheet name="BDI EQUIP" sheetId="2" r:id="rId2"/>
    <sheet name="BDI SERVIÇOS" sheetId="3" r:id="rId3"/>
    <sheet name="COMPOSIÇÃO" sheetId="4" r:id="rId4"/>
    <sheet name="CRONOGRAMA" sheetId="6" r:id="rId5"/>
    <sheet name="HISTOGRAMA" sheetId="5" r:id="rId6"/>
  </sheets>
  <definedNames>
    <definedName name="_xlnm.Print_Area" localSheetId="1">'BDI EQUIP'!$C$1:$K$41</definedName>
    <definedName name="_xlnm.Print_Area" localSheetId="2">'BDI SERVIÇOS'!$B$1:$K$40</definedName>
    <definedName name="_xlnm.Print_Area" localSheetId="3">COMPOSIÇÃO!$A$1:$E$2120</definedName>
    <definedName name="_xlnm.Print_Area" localSheetId="4">CRONOGRAMA!$A$1:$CT$44</definedName>
    <definedName name="_xlnm.Print_Area" localSheetId="5">HISTOGRAMA!$A$1:$E$34</definedName>
    <definedName name="_xlnm.Print_Area" localSheetId="0">PLANILHA!$A$1:$J$137</definedName>
    <definedName name="_xlnm.Print_Titles" localSheetId="3">COMPOSIÇÃO!$1:$5</definedName>
    <definedName name="_xlnm.Print_Titles" localSheetId="0">PLANILHA!$1:$9</definedName>
  </definedNames>
  <calcPr calcId="152511"/>
</workbook>
</file>

<file path=xl/calcChain.xml><?xml version="1.0" encoding="utf-8"?>
<calcChain xmlns="http://schemas.openxmlformats.org/spreadsheetml/2006/main">
  <c r="C40" i="6" l="1"/>
  <c r="C37" i="6"/>
  <c r="B40" i="6"/>
  <c r="B37" i="6"/>
  <c r="C34" i="6"/>
  <c r="B34" i="6"/>
  <c r="C31" i="6"/>
  <c r="B31" i="6"/>
  <c r="C28" i="6"/>
  <c r="B28" i="6"/>
  <c r="C25" i="6"/>
  <c r="B25" i="6"/>
  <c r="C22" i="6"/>
  <c r="B22" i="6"/>
  <c r="C19" i="6"/>
  <c r="B19" i="6"/>
  <c r="C16" i="6"/>
  <c r="B16" i="6"/>
  <c r="C13" i="6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1" i="4"/>
  <c r="E2100" i="4"/>
  <c r="E2088" i="4"/>
  <c r="E2089" i="4" s="1"/>
  <c r="E2091" i="4" s="1"/>
  <c r="E2077" i="4"/>
  <c r="E2079" i="4" s="1"/>
  <c r="E2080" i="4" s="1"/>
  <c r="E2076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65" i="4" s="1"/>
  <c r="E2067" i="4" s="1"/>
  <c r="E2048" i="4"/>
  <c r="E2047" i="4"/>
  <c r="E2043" i="4"/>
  <c r="E2042" i="4"/>
  <c r="E2044" i="4" s="1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0" i="4"/>
  <c r="E2009" i="4"/>
  <c r="E2011" i="4" s="1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77" i="4"/>
  <c r="E1976" i="4"/>
  <c r="E1978" i="4" s="1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4" i="4"/>
  <c r="E1943" i="4"/>
  <c r="E1945" i="4" s="1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32" i="4" s="1"/>
  <c r="E1934" i="4" s="1"/>
  <c r="E1915" i="4"/>
  <c r="E1911" i="4"/>
  <c r="E1910" i="4"/>
  <c r="E1912" i="4" s="1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78" i="4"/>
  <c r="E1877" i="4"/>
  <c r="E1879" i="4" s="1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5" i="4"/>
  <c r="E1844" i="4"/>
  <c r="E1846" i="4" s="1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2" i="4"/>
  <c r="E1811" i="4"/>
  <c r="E1813" i="4" s="1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800" i="4" s="1"/>
  <c r="E1802" i="4" s="1"/>
  <c r="E1783" i="4"/>
  <c r="E1779" i="4"/>
  <c r="E1778" i="4"/>
  <c r="E1780" i="4" s="1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1" i="4"/>
  <c r="E1752" i="4" s="1"/>
  <c r="E1750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39" i="4" s="1"/>
  <c r="E1723" i="4"/>
  <c r="E1722" i="4"/>
  <c r="E1724" i="4" s="1"/>
  <c r="E1710" i="4"/>
  <c r="E1711" i="4" s="1"/>
  <c r="E1709" i="4"/>
  <c r="E1705" i="4"/>
  <c r="E1706" i="4" s="1"/>
  <c r="E1713" i="4" s="1"/>
  <c r="E1704" i="4"/>
  <c r="E1692" i="4"/>
  <c r="E1691" i="4"/>
  <c r="E1690" i="4"/>
  <c r="E1689" i="4"/>
  <c r="E1688" i="4"/>
  <c r="E1687" i="4"/>
  <c r="E1686" i="4"/>
  <c r="E1685" i="4"/>
  <c r="E1693" i="4" s="1"/>
  <c r="E1684" i="4"/>
  <c r="E1683" i="4"/>
  <c r="E1682" i="4"/>
  <c r="E1681" i="4"/>
  <c r="E1680" i="4"/>
  <c r="E1679" i="4"/>
  <c r="E1678" i="4"/>
  <c r="E1675" i="4"/>
  <c r="E1695" i="4" s="1"/>
  <c r="E1674" i="4"/>
  <c r="E1673" i="4"/>
  <c r="E1670" i="4"/>
  <c r="E1669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58" i="4" s="1"/>
  <c r="E1643" i="4"/>
  <c r="E1640" i="4"/>
  <c r="E1639" i="4"/>
  <c r="E1638" i="4"/>
  <c r="E1626" i="4"/>
  <c r="E1627" i="4" s="1"/>
  <c r="E1629" i="4" s="1"/>
  <c r="E1615" i="4"/>
  <c r="E1617" i="4" s="1"/>
  <c r="E1618" i="4" s="1"/>
  <c r="E1614" i="4"/>
  <c r="E1602" i="4"/>
  <c r="E1601" i="4"/>
  <c r="E1600" i="4"/>
  <c r="E1599" i="4"/>
  <c r="E1598" i="4"/>
  <c r="E1597" i="4"/>
  <c r="E1596" i="4"/>
  <c r="E1595" i="4"/>
  <c r="E1603" i="4" s="1"/>
  <c r="E1605" i="4" s="1"/>
  <c r="E1594" i="4"/>
  <c r="E1593" i="4"/>
  <c r="E1592" i="4"/>
  <c r="E1588" i="4"/>
  <c r="E1587" i="4"/>
  <c r="E1589" i="4" s="1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57" i="4"/>
  <c r="E1558" i="4" s="1"/>
  <c r="E1556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45" i="4" s="1"/>
  <c r="E1547" i="4" s="1"/>
  <c r="E1528" i="4"/>
  <c r="E1527" i="4"/>
  <c r="E1523" i="4"/>
  <c r="E1522" i="4"/>
  <c r="E1524" i="4" s="1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2" i="4"/>
  <c r="E1491" i="4"/>
  <c r="E1493" i="4" s="1"/>
  <c r="E1479" i="4"/>
  <c r="E1478" i="4"/>
  <c r="E1477" i="4"/>
  <c r="E1476" i="4"/>
  <c r="E1475" i="4"/>
  <c r="E1474" i="4"/>
  <c r="E1473" i="4"/>
  <c r="E1472" i="4"/>
  <c r="E1471" i="4"/>
  <c r="E1480" i="4" s="1"/>
  <c r="E1470" i="4"/>
  <c r="E1469" i="4"/>
  <c r="E1468" i="4"/>
  <c r="E1467" i="4"/>
  <c r="E1466" i="4"/>
  <c r="E1463" i="4"/>
  <c r="E1482" i="4" s="1"/>
  <c r="E1462" i="4"/>
  <c r="E1461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1" i="4"/>
  <c r="E1430" i="4"/>
  <c r="E1432" i="4" s="1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3" i="4"/>
  <c r="E1402" i="4"/>
  <c r="E1401" i="4"/>
  <c r="E1389" i="4"/>
  <c r="E1388" i="4"/>
  <c r="E1387" i="4"/>
  <c r="E1386" i="4"/>
  <c r="E1385" i="4"/>
  <c r="E1384" i="4"/>
  <c r="E1383" i="4"/>
  <c r="E1382" i="4"/>
  <c r="E1381" i="4"/>
  <c r="E1380" i="4"/>
  <c r="E1390" i="4" s="1"/>
  <c r="E1379" i="4"/>
  <c r="E1378" i="4"/>
  <c r="E1377" i="4"/>
  <c r="E1376" i="4"/>
  <c r="E1372" i="4"/>
  <c r="E1371" i="4"/>
  <c r="E1373" i="4" s="1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1" i="4"/>
  <c r="E1340" i="4"/>
  <c r="E1342" i="4" s="1"/>
  <c r="E1331" i="4"/>
  <c r="E1328" i="4"/>
  <c r="E1329" i="4" s="1"/>
  <c r="E1316" i="4"/>
  <c r="E1315" i="4"/>
  <c r="E1314" i="4"/>
  <c r="E1313" i="4"/>
  <c r="E1312" i="4"/>
  <c r="E1311" i="4"/>
  <c r="E1310" i="4"/>
  <c r="E1309" i="4"/>
  <c r="E1308" i="4"/>
  <c r="E1307" i="4"/>
  <c r="E1317" i="4" s="1"/>
  <c r="E1306" i="4"/>
  <c r="E1305" i="4"/>
  <c r="E1304" i="4"/>
  <c r="E1300" i="4"/>
  <c r="E1299" i="4"/>
  <c r="E1301" i="4" s="1"/>
  <c r="E1287" i="4"/>
  <c r="E1286" i="4"/>
  <c r="E1285" i="4"/>
  <c r="E1284" i="4"/>
  <c r="E1283" i="4"/>
  <c r="E1282" i="4"/>
  <c r="E1281" i="4"/>
  <c r="E1277" i="4"/>
  <c r="E1276" i="4"/>
  <c r="E1278" i="4" s="1"/>
  <c r="E1264" i="4"/>
  <c r="E1263" i="4"/>
  <c r="E1262" i="4"/>
  <c r="E1261" i="4"/>
  <c r="E1260" i="4"/>
  <c r="E1259" i="4"/>
  <c r="E1265" i="4" s="1"/>
  <c r="E1255" i="4"/>
  <c r="E1256" i="4" s="1"/>
  <c r="E1267" i="4" s="1"/>
  <c r="E1254" i="4"/>
  <c r="E1242" i="4"/>
  <c r="E1243" i="4" s="1"/>
  <c r="E1245" i="4" s="1"/>
  <c r="E1230" i="4"/>
  <c r="E1231" i="4" s="1"/>
  <c r="E1233" i="4" s="1"/>
  <c r="E1234" i="4" s="1"/>
  <c r="E1218" i="4"/>
  <c r="E1217" i="4"/>
  <c r="E1216" i="4"/>
  <c r="E1215" i="4"/>
  <c r="E1214" i="4"/>
  <c r="E1213" i="4"/>
  <c r="E1212" i="4"/>
  <c r="E1211" i="4"/>
  <c r="E1210" i="4"/>
  <c r="E1219" i="4" s="1"/>
  <c r="E1221" i="4" s="1"/>
  <c r="E1209" i="4"/>
  <c r="E1208" i="4"/>
  <c r="E1205" i="4"/>
  <c r="E1204" i="4"/>
  <c r="E1195" i="4"/>
  <c r="E1193" i="4"/>
  <c r="E1192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4" i="4"/>
  <c r="E1163" i="4"/>
  <c r="E1165" i="4" s="1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52" i="4" s="1"/>
  <c r="E1136" i="4"/>
  <c r="E1135" i="4"/>
  <c r="E1137" i="4" s="1"/>
  <c r="E1154" i="4" s="1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08" i="4"/>
  <c r="E1109" i="4" s="1"/>
  <c r="E1096" i="4"/>
  <c r="E1097" i="4" s="1"/>
  <c r="E1099" i="4" s="1"/>
  <c r="E1089" i="4"/>
  <c r="E1085" i="4"/>
  <c r="E1087" i="4" s="1"/>
  <c r="E1088" i="4" s="1"/>
  <c r="E1084" i="4"/>
  <c r="E1073" i="4"/>
  <c r="E1075" i="4" s="1"/>
  <c r="E1072" i="4"/>
  <c r="E1060" i="4"/>
  <c r="E1061" i="4" s="1"/>
  <c r="E1057" i="4"/>
  <c r="E1063" i="4" s="1"/>
  <c r="E1056" i="4"/>
  <c r="E1055" i="4"/>
  <c r="E1043" i="4"/>
  <c r="E1044" i="4" s="1"/>
  <c r="E1046" i="4" s="1"/>
  <c r="E1035" i="4"/>
  <c r="E1036" i="4" s="1"/>
  <c r="E1031" i="4"/>
  <c r="E1032" i="4" s="1"/>
  <c r="E1027" i="4"/>
  <c r="E1026" i="4"/>
  <c r="E1028" i="4" s="1"/>
  <c r="E1034" i="4" s="1"/>
  <c r="E1014" i="4"/>
  <c r="E1015" i="4" s="1"/>
  <c r="E1017" i="4" s="1"/>
  <c r="E1003" i="4"/>
  <c r="E1005" i="4" s="1"/>
  <c r="E1002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67" i="4"/>
  <c r="E966" i="4"/>
  <c r="E965" i="4"/>
  <c r="E968" i="4" s="1"/>
  <c r="E961" i="4"/>
  <c r="E960" i="4"/>
  <c r="E962" i="4" s="1"/>
  <c r="E948" i="4"/>
  <c r="E947" i="4"/>
  <c r="E946" i="4"/>
  <c r="E945" i="4"/>
  <c r="E944" i="4"/>
  <c r="E943" i="4"/>
  <c r="E942" i="4"/>
  <c r="E941" i="4"/>
  <c r="E940" i="4"/>
  <c r="E939" i="4"/>
  <c r="E938" i="4"/>
  <c r="E937" i="4"/>
  <c r="E934" i="4"/>
  <c r="E933" i="4"/>
  <c r="E932" i="4"/>
  <c r="E920" i="4"/>
  <c r="E919" i="4"/>
  <c r="E918" i="4"/>
  <c r="E917" i="4"/>
  <c r="E916" i="4"/>
  <c r="E915" i="4"/>
  <c r="E914" i="4"/>
  <c r="E913" i="4"/>
  <c r="E921" i="4" s="1"/>
  <c r="E912" i="4"/>
  <c r="E911" i="4"/>
  <c r="E910" i="4"/>
  <c r="E909" i="4"/>
  <c r="E908" i="4"/>
  <c r="E907" i="4"/>
  <c r="E906" i="4"/>
  <c r="E903" i="4"/>
  <c r="E902" i="4"/>
  <c r="E901" i="4"/>
  <c r="E900" i="4"/>
  <c r="E899" i="4"/>
  <c r="E888" i="4"/>
  <c r="E890" i="4" s="1"/>
  <c r="E887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1" i="4"/>
  <c r="E860" i="4"/>
  <c r="E848" i="4"/>
  <c r="E847" i="4"/>
  <c r="E846" i="4"/>
  <c r="E845" i="4"/>
  <c r="E844" i="4"/>
  <c r="E843" i="4"/>
  <c r="E842" i="4"/>
  <c r="E841" i="4"/>
  <c r="E840" i="4"/>
  <c r="E839" i="4"/>
  <c r="E838" i="4"/>
  <c r="E849" i="4" s="1"/>
  <c r="E837" i="4"/>
  <c r="E836" i="4"/>
  <c r="E835" i="4"/>
  <c r="E831" i="4"/>
  <c r="E830" i="4"/>
  <c r="E832" i="4" s="1"/>
  <c r="E851" i="4" s="1"/>
  <c r="E818" i="4"/>
  <c r="E819" i="4" s="1"/>
  <c r="E814" i="4"/>
  <c r="E813" i="4"/>
  <c r="E815" i="4" s="1"/>
  <c r="E801" i="4"/>
  <c r="E802" i="4" s="1"/>
  <c r="E804" i="4" s="1"/>
  <c r="E805" i="4" s="1"/>
  <c r="E789" i="4"/>
  <c r="E790" i="4" s="1"/>
  <c r="E785" i="4"/>
  <c r="E784" i="4"/>
  <c r="E786" i="4" s="1"/>
  <c r="E792" i="4" s="1"/>
  <c r="E772" i="4"/>
  <c r="E773" i="4" s="1"/>
  <c r="E775" i="4" s="1"/>
  <c r="E768" i="4"/>
  <c r="E767" i="4"/>
  <c r="E769" i="4" s="1"/>
  <c r="E755" i="4"/>
  <c r="E754" i="4"/>
  <c r="E753" i="4"/>
  <c r="E752" i="4"/>
  <c r="E751" i="4"/>
  <c r="E750" i="4"/>
  <c r="E749" i="4"/>
  <c r="E748" i="4"/>
  <c r="E747" i="4"/>
  <c r="E756" i="4" s="1"/>
  <c r="E746" i="4"/>
  <c r="E745" i="4"/>
  <c r="E744" i="4"/>
  <c r="E743" i="4"/>
  <c r="E739" i="4"/>
  <c r="E738" i="4"/>
  <c r="E740" i="4" s="1"/>
  <c r="E727" i="4"/>
  <c r="E729" i="4" s="1"/>
  <c r="E730" i="4" s="1"/>
  <c r="E726" i="4"/>
  <c r="E717" i="4"/>
  <c r="E715" i="4"/>
  <c r="E714" i="4"/>
  <c r="E710" i="4"/>
  <c r="E709" i="4"/>
  <c r="E711" i="4" s="1"/>
  <c r="E697" i="4"/>
  <c r="E696" i="4"/>
  <c r="E695" i="4"/>
  <c r="E694" i="4"/>
  <c r="E693" i="4"/>
  <c r="E692" i="4"/>
  <c r="E691" i="4"/>
  <c r="E690" i="4"/>
  <c r="E698" i="4" s="1"/>
  <c r="E700" i="4" s="1"/>
  <c r="E689" i="4"/>
  <c r="E688" i="4"/>
  <c r="E687" i="4"/>
  <c r="E686" i="4"/>
  <c r="E682" i="4"/>
  <c r="E681" i="4"/>
  <c r="E683" i="4" s="1"/>
  <c r="E674" i="4"/>
  <c r="E670" i="4"/>
  <c r="E669" i="4"/>
  <c r="E665" i="4"/>
  <c r="E664" i="4"/>
  <c r="E666" i="4" s="1"/>
  <c r="E672" i="4" s="1"/>
  <c r="E673" i="4" s="1"/>
  <c r="E653" i="4"/>
  <c r="E652" i="4"/>
  <c r="E648" i="4"/>
  <c r="E647" i="4"/>
  <c r="E649" i="4" s="1"/>
  <c r="E655" i="4" s="1"/>
  <c r="E656" i="4" s="1"/>
  <c r="E640" i="4"/>
  <c r="E636" i="4"/>
  <c r="E638" i="4" s="1"/>
  <c r="E639" i="4" s="1"/>
  <c r="E635" i="4"/>
  <c r="E624" i="4"/>
  <c r="E626" i="4" s="1"/>
  <c r="E623" i="4"/>
  <c r="E611" i="4"/>
  <c r="E612" i="4" s="1"/>
  <c r="E614" i="4" s="1"/>
  <c r="E599" i="4"/>
  <c r="E600" i="4" s="1"/>
  <c r="E602" i="4" s="1"/>
  <c r="E603" i="4" s="1"/>
  <c r="E604" i="4" s="1"/>
  <c r="E587" i="4"/>
  <c r="E588" i="4" s="1"/>
  <c r="E583" i="4"/>
  <c r="E582" i="4"/>
  <c r="E584" i="4" s="1"/>
  <c r="E570" i="4"/>
  <c r="E571" i="4" s="1"/>
  <c r="E573" i="4" s="1"/>
  <c r="E566" i="4"/>
  <c r="E565" i="4"/>
  <c r="E567" i="4" s="1"/>
  <c r="E553" i="4"/>
  <c r="E554" i="4" s="1"/>
  <c r="E556" i="4" s="1"/>
  <c r="E541" i="4"/>
  <c r="E542" i="4" s="1"/>
  <c r="E544" i="4" s="1"/>
  <c r="E532" i="4"/>
  <c r="E529" i="4"/>
  <c r="E530" i="4" s="1"/>
  <c r="E517" i="4"/>
  <c r="E516" i="4"/>
  <c r="E515" i="4"/>
  <c r="E514" i="4"/>
  <c r="E513" i="4"/>
  <c r="E512" i="4"/>
  <c r="E511" i="4"/>
  <c r="E510" i="4"/>
  <c r="E509" i="4"/>
  <c r="E508" i="4"/>
  <c r="E518" i="4" s="1"/>
  <c r="E520" i="4" s="1"/>
  <c r="E507" i="4"/>
  <c r="E506" i="4"/>
  <c r="E503" i="4"/>
  <c r="E502" i="4"/>
  <c r="E490" i="4"/>
  <c r="E489" i="4"/>
  <c r="E488" i="4"/>
  <c r="E487" i="4"/>
  <c r="E486" i="4"/>
  <c r="E485" i="4"/>
  <c r="E484" i="4"/>
  <c r="E483" i="4"/>
  <c r="E491" i="4" s="1"/>
  <c r="E482" i="4"/>
  <c r="E481" i="4"/>
  <c r="E480" i="4"/>
  <c r="E479" i="4"/>
  <c r="E475" i="4"/>
  <c r="E474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48" i="4"/>
  <c r="E447" i="4"/>
  <c r="E446" i="4"/>
  <c r="E434" i="4"/>
  <c r="E433" i="4"/>
  <c r="E432" i="4"/>
  <c r="E431" i="4"/>
  <c r="E430" i="4"/>
  <c r="E429" i="4"/>
  <c r="E428" i="4"/>
  <c r="E427" i="4"/>
  <c r="E426" i="4"/>
  <c r="E425" i="4"/>
  <c r="E435" i="4" s="1"/>
  <c r="E424" i="4"/>
  <c r="E420" i="4"/>
  <c r="E419" i="4"/>
  <c r="E421" i="4" s="1"/>
  <c r="E407" i="4"/>
  <c r="E406" i="4"/>
  <c r="E405" i="4"/>
  <c r="E404" i="4"/>
  <c r="E403" i="4"/>
  <c r="E402" i="4"/>
  <c r="E401" i="4"/>
  <c r="E400" i="4"/>
  <c r="E408" i="4" s="1"/>
  <c r="E399" i="4"/>
  <c r="E398" i="4"/>
  <c r="E397" i="4"/>
  <c r="E396" i="4"/>
  <c r="E395" i="4"/>
  <c r="E394" i="4"/>
  <c r="E390" i="4"/>
  <c r="E391" i="4" s="1"/>
  <c r="E389" i="4"/>
  <c r="E377" i="4"/>
  <c r="E376" i="4"/>
  <c r="E375" i="4"/>
  <c r="E374" i="4"/>
  <c r="E373" i="4"/>
  <c r="E372" i="4"/>
  <c r="E371" i="4"/>
  <c r="E370" i="4"/>
  <c r="E378" i="4" s="1"/>
  <c r="E369" i="4"/>
  <c r="E368" i="4"/>
  <c r="E367" i="4"/>
  <c r="E366" i="4"/>
  <c r="E362" i="4"/>
  <c r="E361" i="4"/>
  <c r="E363" i="4" s="1"/>
  <c r="E349" i="4"/>
  <c r="E348" i="4"/>
  <c r="E347" i="4"/>
  <c r="E346" i="4"/>
  <c r="E345" i="4"/>
  <c r="E344" i="4"/>
  <c r="E343" i="4"/>
  <c r="E342" i="4"/>
  <c r="E350" i="4" s="1"/>
  <c r="E341" i="4"/>
  <c r="E340" i="4"/>
  <c r="E339" i="4"/>
  <c r="E338" i="4"/>
  <c r="E334" i="4"/>
  <c r="E335" i="4" s="1"/>
  <c r="E333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22" i="4" s="1"/>
  <c r="E305" i="4"/>
  <c r="E304" i="4"/>
  <c r="E306" i="4" s="1"/>
  <c r="E292" i="4"/>
  <c r="E291" i="4"/>
  <c r="E290" i="4"/>
  <c r="E289" i="4"/>
  <c r="E288" i="4"/>
  <c r="E287" i="4"/>
  <c r="E286" i="4"/>
  <c r="E285" i="4"/>
  <c r="E284" i="4"/>
  <c r="E293" i="4" s="1"/>
  <c r="E283" i="4"/>
  <c r="E282" i="4"/>
  <c r="E281" i="4"/>
  <c r="E280" i="4"/>
  <c r="E276" i="4"/>
  <c r="E277" i="4" s="1"/>
  <c r="E275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47" i="4"/>
  <c r="E246" i="4"/>
  <c r="E248" i="4" s="1"/>
  <c r="E234" i="4"/>
  <c r="E233" i="4"/>
  <c r="E232" i="4"/>
  <c r="E231" i="4"/>
  <c r="E230" i="4"/>
  <c r="E229" i="4"/>
  <c r="E228" i="4"/>
  <c r="E227" i="4"/>
  <c r="E226" i="4"/>
  <c r="E235" i="4" s="1"/>
  <c r="E237" i="4" s="1"/>
  <c r="E225" i="4"/>
  <c r="E224" i="4"/>
  <c r="E223" i="4"/>
  <c r="E219" i="4"/>
  <c r="E218" i="4"/>
  <c r="E220" i="4" s="1"/>
  <c r="E206" i="4"/>
  <c r="E205" i="4"/>
  <c r="E204" i="4"/>
  <c r="E203" i="4"/>
  <c r="E202" i="4"/>
  <c r="E201" i="4"/>
  <c r="E200" i="4"/>
  <c r="E199" i="4"/>
  <c r="E198" i="4"/>
  <c r="E197" i="4"/>
  <c r="E196" i="4"/>
  <c r="E195" i="4"/>
  <c r="E207" i="4" s="1"/>
  <c r="E191" i="4"/>
  <c r="E192" i="4" s="1"/>
  <c r="E209" i="4" s="1"/>
  <c r="E190" i="4"/>
  <c r="E178" i="4"/>
  <c r="E177" i="4"/>
  <c r="E176" i="4"/>
  <c r="E175" i="4"/>
  <c r="E174" i="4"/>
  <c r="E173" i="4"/>
  <c r="E172" i="4"/>
  <c r="E171" i="4"/>
  <c r="E170" i="4"/>
  <c r="E179" i="4" s="1"/>
  <c r="E169" i="4"/>
  <c r="E168" i="4"/>
  <c r="E167" i="4"/>
  <c r="E163" i="4"/>
  <c r="E162" i="4"/>
  <c r="E164" i="4" s="1"/>
  <c r="E150" i="4"/>
  <c r="E149" i="4"/>
  <c r="E148" i="4"/>
  <c r="E147" i="4"/>
  <c r="E146" i="4"/>
  <c r="E145" i="4"/>
  <c r="E144" i="4"/>
  <c r="E143" i="4"/>
  <c r="E151" i="4" s="1"/>
  <c r="E142" i="4"/>
  <c r="E141" i="4"/>
  <c r="E140" i="4"/>
  <c r="E139" i="4"/>
  <c r="E135" i="4"/>
  <c r="E134" i="4"/>
  <c r="E136" i="4" s="1"/>
  <c r="E122" i="4"/>
  <c r="E121" i="4"/>
  <c r="E120" i="4"/>
  <c r="E119" i="4"/>
  <c r="E118" i="4"/>
  <c r="E117" i="4"/>
  <c r="E116" i="4"/>
  <c r="E115" i="4"/>
  <c r="E114" i="4"/>
  <c r="E113" i="4"/>
  <c r="E112" i="4"/>
  <c r="E111" i="4"/>
  <c r="E108" i="4"/>
  <c r="E107" i="4"/>
  <c r="E106" i="4"/>
  <c r="E94" i="4"/>
  <c r="E95" i="4" s="1"/>
  <c r="E97" i="4" s="1"/>
  <c r="E83" i="4"/>
  <c r="E85" i="4" s="1"/>
  <c r="E86" i="4" s="1"/>
  <c r="E82" i="4"/>
  <c r="E71" i="4"/>
  <c r="E70" i="4"/>
  <c r="E69" i="4"/>
  <c r="E68" i="4"/>
  <c r="E67" i="4"/>
  <c r="E63" i="4"/>
  <c r="E64" i="4" s="1"/>
  <c r="E73" i="4" s="1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0" i="4"/>
  <c r="E29" i="4"/>
  <c r="E31" i="4" s="1"/>
  <c r="E26" i="4"/>
  <c r="E25" i="4"/>
  <c r="E13" i="4"/>
  <c r="E12" i="4"/>
  <c r="E11" i="4"/>
  <c r="E14" i="4" s="1"/>
  <c r="E16" i="4" s="1"/>
  <c r="J135" i="1"/>
  <c r="I130" i="1"/>
  <c r="J130" i="1" s="1"/>
  <c r="J131" i="1" s="1"/>
  <c r="I127" i="1"/>
  <c r="J127" i="1" s="1"/>
  <c r="I126" i="1"/>
  <c r="J126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0" i="1"/>
  <c r="J110" i="1" s="1"/>
  <c r="I109" i="1"/>
  <c r="J109" i="1" s="1"/>
  <c r="I108" i="1"/>
  <c r="J108" i="1" s="1"/>
  <c r="I105" i="1"/>
  <c r="J105" i="1" s="1"/>
  <c r="I104" i="1"/>
  <c r="J104" i="1" s="1"/>
  <c r="I103" i="1"/>
  <c r="J103" i="1" s="1"/>
  <c r="I100" i="1"/>
  <c r="J100" i="1" s="1"/>
  <c r="I99" i="1"/>
  <c r="J99" i="1" s="1"/>
  <c r="I96" i="1"/>
  <c r="J96" i="1" s="1"/>
  <c r="I95" i="1"/>
  <c r="J95" i="1" s="1"/>
  <c r="I94" i="1"/>
  <c r="J94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8" i="1"/>
  <c r="J78" i="1" s="1"/>
  <c r="I77" i="1"/>
  <c r="J77" i="1" s="1"/>
  <c r="I76" i="1"/>
  <c r="J76" i="1" s="1"/>
  <c r="I72" i="1"/>
  <c r="J72" i="1" s="1"/>
  <c r="G71" i="1"/>
  <c r="I71" i="1" s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G60" i="1"/>
  <c r="I60" i="1" s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G50" i="1"/>
  <c r="I50" i="1" s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18" i="1"/>
  <c r="J18" i="1" s="1"/>
  <c r="I17" i="1"/>
  <c r="J17" i="1" s="1"/>
  <c r="I16" i="1"/>
  <c r="J16" i="1" s="1"/>
  <c r="I15" i="1"/>
  <c r="J15" i="1" s="1"/>
  <c r="I14" i="1"/>
  <c r="J14" i="1" s="1"/>
  <c r="I12" i="1"/>
  <c r="J12" i="1" s="1"/>
  <c r="E776" i="4" l="1"/>
  <c r="E777" i="4"/>
  <c r="E2033" i="4"/>
  <c r="E410" i="4"/>
  <c r="E1076" i="4"/>
  <c r="E1077" i="4" s="1"/>
  <c r="E1868" i="4"/>
  <c r="E558" i="4"/>
  <c r="E557" i="4"/>
  <c r="E1548" i="4"/>
  <c r="E1549" i="4" s="1"/>
  <c r="E1630" i="4"/>
  <c r="E1631" i="4" s="1"/>
  <c r="E1714" i="4"/>
  <c r="E1715" i="4" s="1"/>
  <c r="E1901" i="4"/>
  <c r="E352" i="4"/>
  <c r="E627" i="4"/>
  <c r="E628" i="4" s="1"/>
  <c r="E1006" i="4"/>
  <c r="E1007" i="4" s="1"/>
  <c r="E1100" i="4"/>
  <c r="E1101" i="4" s="1"/>
  <c r="E2000" i="4"/>
  <c r="E17" i="4"/>
  <c r="E18" i="4"/>
  <c r="E239" i="4"/>
  <c r="E238" i="4"/>
  <c r="E521" i="4"/>
  <c r="E522" i="4" s="1"/>
  <c r="E574" i="4"/>
  <c r="E575" i="4" s="1"/>
  <c r="E1804" i="4"/>
  <c r="E1803" i="4"/>
  <c r="E701" i="4"/>
  <c r="E702" i="4" s="1"/>
  <c r="E1483" i="4"/>
  <c r="E1484" i="4" s="1"/>
  <c r="E793" i="4"/>
  <c r="E794" i="4"/>
  <c r="E2092" i="4"/>
  <c r="E2093" i="4" s="1"/>
  <c r="E1606" i="4"/>
  <c r="E1607" i="4" s="1"/>
  <c r="E1936" i="4"/>
  <c r="E1935" i="4"/>
  <c r="E1155" i="4"/>
  <c r="E1156" i="4" s="1"/>
  <c r="E1268" i="4"/>
  <c r="E1269" i="4" s="1"/>
  <c r="E1696" i="4"/>
  <c r="E1697" i="4" s="1"/>
  <c r="E210" i="4"/>
  <c r="E211" i="4"/>
  <c r="E75" i="4"/>
  <c r="E74" i="4"/>
  <c r="E98" i="4"/>
  <c r="E99" i="4" s="1"/>
  <c r="E153" i="4"/>
  <c r="E295" i="4"/>
  <c r="E590" i="4"/>
  <c r="E758" i="4"/>
  <c r="E1223" i="4"/>
  <c r="E1222" i="4"/>
  <c r="E1660" i="4"/>
  <c r="E2068" i="4"/>
  <c r="E2069" i="4" s="1"/>
  <c r="E545" i="4"/>
  <c r="E546" i="4" s="1"/>
  <c r="E1124" i="4"/>
  <c r="E1126" i="4" s="1"/>
  <c r="E1290" i="4"/>
  <c r="E1619" i="4"/>
  <c r="E806" i="4"/>
  <c r="E1392" i="4"/>
  <c r="E123" i="4"/>
  <c r="E125" i="4" s="1"/>
  <c r="E181" i="4"/>
  <c r="E821" i="4"/>
  <c r="E991" i="4"/>
  <c r="E1018" i="4"/>
  <c r="E1019" i="4" s="1"/>
  <c r="E1181" i="4"/>
  <c r="E1183" i="4" s="1"/>
  <c r="E1235" i="4"/>
  <c r="E1288" i="4"/>
  <c r="E1511" i="4"/>
  <c r="E1513" i="4" s="1"/>
  <c r="E1899" i="4"/>
  <c r="E2031" i="4"/>
  <c r="E52" i="4"/>
  <c r="E87" i="4"/>
  <c r="E266" i="4"/>
  <c r="E476" i="4"/>
  <c r="E493" i="4" s="1"/>
  <c r="E731" i="4"/>
  <c r="E1246" i="4"/>
  <c r="E1247" i="4" s="1"/>
  <c r="E1319" i="4"/>
  <c r="E1360" i="4"/>
  <c r="E2116" i="4"/>
  <c r="E2118" i="4" s="1"/>
  <c r="E54" i="4"/>
  <c r="E1197" i="4"/>
  <c r="E615" i="4"/>
  <c r="E616" i="4" s="1"/>
  <c r="E949" i="4"/>
  <c r="E951" i="4" s="1"/>
  <c r="E876" i="4"/>
  <c r="E878" i="4" s="1"/>
  <c r="E657" i="4"/>
  <c r="E1452" i="4"/>
  <c r="E264" i="4"/>
  <c r="E437" i="4"/>
  <c r="E533" i="4"/>
  <c r="E534" i="4" s="1"/>
  <c r="E993" i="4"/>
  <c r="E1332" i="4"/>
  <c r="E1333" i="4" s="1"/>
  <c r="E1419" i="4"/>
  <c r="E1421" i="4" s="1"/>
  <c r="E1576" i="4"/>
  <c r="E1578" i="4" s="1"/>
  <c r="E1741" i="4"/>
  <c r="E852" i="4"/>
  <c r="E853" i="4" s="1"/>
  <c r="E891" i="4"/>
  <c r="E892" i="4" s="1"/>
  <c r="E1362" i="4"/>
  <c r="E718" i="4"/>
  <c r="E719" i="4" s="1"/>
  <c r="E1196" i="4"/>
  <c r="E380" i="4"/>
  <c r="E1047" i="4"/>
  <c r="E1048" i="4" s="1"/>
  <c r="E923" i="4"/>
  <c r="E1064" i="4"/>
  <c r="E1065" i="4"/>
  <c r="E1866" i="4"/>
  <c r="E1998" i="4"/>
  <c r="E324" i="4"/>
  <c r="E463" i="4"/>
  <c r="E465" i="4" s="1"/>
  <c r="E1450" i="4"/>
  <c r="E1767" i="4"/>
  <c r="E1769" i="4" s="1"/>
  <c r="E1833" i="4"/>
  <c r="E1835" i="4" s="1"/>
  <c r="E1965" i="4"/>
  <c r="E1967" i="4" s="1"/>
  <c r="E2081" i="4"/>
  <c r="J97" i="1"/>
  <c r="J111" i="1"/>
  <c r="J101" i="1"/>
  <c r="J73" i="1"/>
  <c r="J128" i="1"/>
  <c r="J19" i="1"/>
  <c r="J124" i="1"/>
  <c r="J92" i="1"/>
  <c r="J106" i="1"/>
  <c r="C33" i="5"/>
  <c r="D33" i="5"/>
  <c r="E33" i="5"/>
  <c r="B33" i="5"/>
  <c r="E1128" i="4" l="1"/>
  <c r="E1127" i="4"/>
  <c r="E1771" i="4"/>
  <c r="E1770" i="4"/>
  <c r="E1579" i="4"/>
  <c r="E1580" i="4" s="1"/>
  <c r="E466" i="4"/>
  <c r="E467" i="4"/>
  <c r="E1423" i="4"/>
  <c r="E1422" i="4"/>
  <c r="E879" i="4"/>
  <c r="E880" i="4" s="1"/>
  <c r="E1514" i="4"/>
  <c r="E1515" i="4" s="1"/>
  <c r="E126" i="4"/>
  <c r="E127" i="4"/>
  <c r="E952" i="4"/>
  <c r="E953" i="4" s="1"/>
  <c r="E1184" i="4"/>
  <c r="E1185" i="4" s="1"/>
  <c r="E55" i="4"/>
  <c r="E56" i="4" s="1"/>
  <c r="E267" i="4"/>
  <c r="E268" i="4"/>
  <c r="E297" i="4"/>
  <c r="E296" i="4"/>
  <c r="E2002" i="4"/>
  <c r="E2001" i="4"/>
  <c r="E1902" i="4"/>
  <c r="E1903" i="4" s="1"/>
  <c r="E1363" i="4"/>
  <c r="E1364" i="4"/>
  <c r="E2120" i="4"/>
  <c r="E2119" i="4"/>
  <c r="E1291" i="4"/>
  <c r="E1292" i="4" s="1"/>
  <c r="E154" i="4"/>
  <c r="E155" i="4" s="1"/>
  <c r="E1869" i="4"/>
  <c r="E1870" i="4" s="1"/>
  <c r="E925" i="4"/>
  <c r="E924" i="4"/>
  <c r="E995" i="4"/>
  <c r="E994" i="4"/>
  <c r="E1661" i="4"/>
  <c r="E1662" i="4" s="1"/>
  <c r="E1320" i="4"/>
  <c r="E1321" i="4" s="1"/>
  <c r="E823" i="4"/>
  <c r="E822" i="4"/>
  <c r="E325" i="4"/>
  <c r="E326" i="4" s="1"/>
  <c r="E182" i="4"/>
  <c r="E183" i="4"/>
  <c r="E411" i="4"/>
  <c r="E412" i="4" s="1"/>
  <c r="E1454" i="4"/>
  <c r="E1453" i="4"/>
  <c r="E381" i="4"/>
  <c r="E382" i="4" s="1"/>
  <c r="E438" i="4"/>
  <c r="E439" i="4" s="1"/>
  <c r="E2034" i="4"/>
  <c r="E2035" i="4" s="1"/>
  <c r="E1969" i="4"/>
  <c r="E1968" i="4"/>
  <c r="E1743" i="4"/>
  <c r="E1742" i="4"/>
  <c r="E1393" i="4"/>
  <c r="E1394" i="4" s="1"/>
  <c r="E759" i="4"/>
  <c r="E760" i="4" s="1"/>
  <c r="E1837" i="4"/>
  <c r="E1836" i="4"/>
  <c r="E495" i="4"/>
  <c r="E494" i="4"/>
  <c r="E591" i="4"/>
  <c r="E592" i="4" s="1"/>
  <c r="E353" i="4"/>
  <c r="E354" i="4"/>
  <c r="J133" i="1"/>
  <c r="G34" i="6"/>
  <c r="G40" i="6"/>
  <c r="G37" i="6"/>
  <c r="G31" i="6"/>
  <c r="G28" i="6"/>
  <c r="G25" i="6"/>
  <c r="G22" i="6"/>
  <c r="G19" i="6"/>
  <c r="G16" i="6"/>
  <c r="G13" i="6"/>
  <c r="H23" i="3"/>
  <c r="H38" i="3" s="1"/>
  <c r="J134" i="1" s="1"/>
  <c r="J136" i="1" s="1"/>
  <c r="J137" i="1" s="1"/>
  <c r="H39" i="2"/>
  <c r="C43" i="6" l="1"/>
  <c r="D37" i="6" s="1"/>
  <c r="BO37" i="6" l="1"/>
  <c r="AM37" i="6"/>
  <c r="D22" i="6"/>
  <c r="H22" i="6" s="1"/>
  <c r="D40" i="6"/>
  <c r="BO40" i="6" s="1"/>
  <c r="D13" i="6"/>
  <c r="D16" i="6"/>
  <c r="D31" i="6"/>
  <c r="D34" i="6"/>
  <c r="BO34" i="6" s="1"/>
  <c r="D25" i="6"/>
  <c r="H25" i="6" s="1"/>
  <c r="D19" i="6"/>
  <c r="H19" i="6" s="1"/>
  <c r="D28" i="6"/>
  <c r="H28" i="6" l="1"/>
  <c r="AM28" i="6"/>
  <c r="BO31" i="6"/>
  <c r="AM31" i="6"/>
  <c r="BO16" i="6"/>
  <c r="H16" i="6"/>
  <c r="AM16" i="6" s="1"/>
  <c r="D43" i="6"/>
  <c r="BO13" i="6"/>
  <c r="H13" i="6"/>
  <c r="AM13" i="6"/>
  <c r="AM43" i="6" l="1"/>
  <c r="H43" i="6"/>
  <c r="BO43" i="6"/>
</calcChain>
</file>

<file path=xl/comments1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Valor retirado do site da Receita Federal do Brasil.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Valor retirado do site da Receita Federal do Brasil.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Código tributário municipal.
Considerar 50% do valor da taxa (desconto obtido para prestação de serviços que envolvam compra de material)</t>
        </r>
      </text>
    </comment>
  </commentList>
</comments>
</file>

<file path=xl/comments2.xml><?xml version="1.0" encoding="utf-8"?>
<comments xmlns="http://schemas.openxmlformats.org/spreadsheetml/2006/main">
  <authors>
    <author>FR22209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FR22209:</t>
        </r>
        <r>
          <rPr>
            <sz val="8"/>
            <color indexed="81"/>
            <rFont val="Tahoma"/>
            <family val="2"/>
          </rPr>
          <t xml:space="preserve">
=(((1+SELIC)^(1/365)^Período)-1)</t>
        </r>
      </text>
    </comment>
  </commentList>
</comments>
</file>

<file path=xl/sharedStrings.xml><?xml version="1.0" encoding="utf-8"?>
<sst xmlns="http://schemas.openxmlformats.org/spreadsheetml/2006/main" count="5275" uniqueCount="881">
  <si>
    <t xml:space="preserve">Item           </t>
  </si>
  <si>
    <t xml:space="preserve">Comp           </t>
  </si>
  <si>
    <t xml:space="preserve">Descricao      </t>
  </si>
  <si>
    <t xml:space="preserve">Unidade        </t>
  </si>
  <si>
    <t xml:space="preserve">Quantidade     </t>
  </si>
  <si>
    <t xml:space="preserve">Materiais      </t>
  </si>
  <si>
    <t xml:space="preserve">Mao de Obra    </t>
  </si>
  <si>
    <t xml:space="preserve">Pr. Unitario   </t>
  </si>
  <si>
    <t xml:space="preserve">Pr. Total      </t>
  </si>
  <si>
    <t xml:space="preserve"> </t>
  </si>
  <si>
    <t>ADMINISTRAÇÃO LOCAL/CANTEIRO</t>
  </si>
  <si>
    <t>CJ0433</t>
  </si>
  <si>
    <t>TOMADA DE EMBUTIR 2P+T 20A/250V C/ PLACA - FORNECIMENTO E INSTALACAO</t>
  </si>
  <si>
    <t>UN</t>
  </si>
  <si>
    <t>LUMINÁRIA FLUORESCENTE COMPLETA (2 X 32)W</t>
  </si>
  <si>
    <t>CABO DE COBRE ISOLAMENTO TERMOPLASTICO 0,6/1KV 1,5MM2 ANTI-CHAMA - FORNECIMENTO E INSTALACAO</t>
  </si>
  <si>
    <t>M</t>
  </si>
  <si>
    <t>CABO DE COBRE ISOLAMENTO TERMOPLASTICO 0,6/1KV 2,5MM2 ANTI-CHAMA - FORNECIMENTO E INSTALACAO</t>
  </si>
  <si>
    <t>CABO DE COBRE ISOLAMENTO TERMOPLASTICO 0,6/1KV 4MM2 ANTI-CHAMA - FORNECIMENTO E INSTALACAO</t>
  </si>
  <si>
    <t>CABO DE COBRE ISOLAMENTO TERMOPLASTICO 0,6/1KV 16MM2 ANTI-CHAMA - FORNECIMENTO E INSTALACAO</t>
  </si>
  <si>
    <t>CABO DE COBRE ISOLAMENTO TERMOPLASTICO 0,6/1KV 95MM2 ANTI-CHAMA - FORNECIMENTO E INSTALACAO</t>
  </si>
  <si>
    <t>BLOCO DE DISTRIBUIÇÃO 250A TETRAPOLAR</t>
  </si>
  <si>
    <t>LUMINÁRIA FLUORESCENTE COMPLETA ( 2 X 16 )W</t>
  </si>
  <si>
    <t>CJ0157</t>
  </si>
  <si>
    <t>INTERRUPTOR SIMPLES DE EMBUTIR 10A/250V 1 TECLA, SEM PLACA - FORNECIMENTO E INSTALACAO</t>
  </si>
  <si>
    <t>CJ0365</t>
  </si>
  <si>
    <t>CJ0158</t>
  </si>
  <si>
    <t>INTERRUPTOR SIMPLES DE EMBUTIR 10A/250V 2 TECLAS, COM PLACA - FORNECIMENTO E INSTALACAO</t>
  </si>
  <si>
    <t>CJ0430</t>
  </si>
  <si>
    <t>INTERRUPTOR SIMPLES DE EMBUTIR 10A/250V 3 TECLAS, COM PLACA - FORNECIMENTO E INSTALACAO</t>
  </si>
  <si>
    <t>CK0037</t>
  </si>
  <si>
    <t>QUADRO DE DISTRIBUICAO PARA TELEFONE N.2, 20X20X12CM EM CHAPA METALICA, DE EMBUTIR, SEM ACESSORIOS, PADRAO TELEBRAS, FORNECIMENTO E INSTALACAO</t>
  </si>
  <si>
    <t>DISJUNTOR BIPOLAR TERMOMAGNÉTICO 5KA, DE 16A</t>
  </si>
  <si>
    <t>DISJUNTOR BIPOLAR TERMOMAGNÉTICO 5KA, DE 20A</t>
  </si>
  <si>
    <t>CJ0384</t>
  </si>
  <si>
    <t>DIA</t>
  </si>
  <si>
    <t>ADEQUAÇÃO DO BANHEIRO</t>
  </si>
  <si>
    <t>DEMOLIÇÃO</t>
  </si>
  <si>
    <t>REMOÇÃO DE LOUÇAS (LAVATÓRIO, BANHEIRA, PIA, VASO SANITÁRIO, TANQUE)</t>
  </si>
  <si>
    <t>M2</t>
  </si>
  <si>
    <t>ADEQUAÇÃO</t>
  </si>
  <si>
    <t>LAVATÓRIO DE LOUÇA BRANCA C/ COLUNA SUSPENSA E ACESSÓRIOS</t>
  </si>
  <si>
    <t>CL0669</t>
  </si>
  <si>
    <t>CF0109</t>
  </si>
  <si>
    <t>ESPELHO CRISTAL ESPESSURA 4MM, COM MOLDURA EM ALUMINIO E COMPENSADO 6MM PLASTIFICADO COLADO</t>
  </si>
  <si>
    <t>CS0158</t>
  </si>
  <si>
    <t>REVESTIMENTO CERÂMICO PARA PISO COM PLACAS TIPO GRÊS DE DIMENSÕES 35X35 CM APLICADA EM AMBIENTES DE ÁREA MENOR QUE 5 M2. AF_06/2014</t>
  </si>
  <si>
    <t>RODAPE VINILICO ALTURA 5CM, ESPESSURA 1MM, FIXADO COM COLA</t>
  </si>
  <si>
    <t>CT0070</t>
  </si>
  <si>
    <t>FORRO DE GESSO EM PLACAS 60X60CM, ESPESSURA 1,2CM, INCLUSIVE FIXACAO COM ARAME</t>
  </si>
  <si>
    <t>CS0044</t>
  </si>
  <si>
    <t>SOLEIRA EM ARDOSIA LARGURA 15CM ASSENTADA COM ARGAMASSA DE CIMENTO E AREIA TRACO 1:4 REJUNTE EM CIMENTO BRANCO</t>
  </si>
  <si>
    <t>DEMOLIÇÃO DE PISO</t>
  </si>
  <si>
    <t>CV0054</t>
  </si>
  <si>
    <t>DEMOLICAO DE PISO DE ALTA RESISTENCIA</t>
  </si>
  <si>
    <t>CV0106</t>
  </si>
  <si>
    <t>REMOCAO DE RODAPE CERAMICO</t>
  </si>
  <si>
    <t>CONSTRUÇÃO DE BANCADA</t>
  </si>
  <si>
    <t>CONSTRUÇÃO DE PISO</t>
  </si>
  <si>
    <t>PISO EM GRANILITE, MARMORITE OU GRANITINA ESPESSURA 8 MM, INCLUSO JUNTAS DE DILATACAO PLASTICAS</t>
  </si>
  <si>
    <t>CS0132</t>
  </si>
  <si>
    <t>CS0053</t>
  </si>
  <si>
    <t>RODAPE EM CONCRETO (CIMENTO, AREIA GROSSA E PEDRISCO), ALTURA 8CM</t>
  </si>
  <si>
    <t>PINTURA</t>
  </si>
  <si>
    <t>EMASSAMENTO DE PAREDES INTERNAS 2 DEMÃOS C/MASSA DE PVA</t>
  </si>
  <si>
    <t>CR0135</t>
  </si>
  <si>
    <t>APLICAÇÃO MANUAL DE PINTURA COM TINTA LÁTEX ACRÍLICA EM PAREDES, DUASDEMÃOS. AF_06/2014</t>
  </si>
  <si>
    <t>CR0132</t>
  </si>
  <si>
    <t>APLICAÇÃO MANUAL DE PINTURA COM TINTA LÁTEX PVA EM TETO, DUAS DEMÃOS.AF_06/2014</t>
  </si>
  <si>
    <t>MOBILIARIO</t>
  </si>
  <si>
    <t>EQUIPAMENTO</t>
  </si>
  <si>
    <t>SPLIT SYSTEM COMPLETO C/ CONTROLE REMOTO - CAP. 1,00 TR (FORNECIMENTO E MONTAGEM)</t>
  </si>
  <si>
    <t>SPLIT SYSTEM COMPLETO C/ CONTROLE REMOTO - CAP. 1,50 TR (FORNECIMENTO E MONTAGEM)</t>
  </si>
  <si>
    <t xml:space="preserve"> 10.</t>
  </si>
  <si>
    <t>SERVIÇOS COMPLEMENTARES</t>
  </si>
  <si>
    <t>CU0048</t>
  </si>
  <si>
    <t>LIMPEZA FINAL DA OBRA</t>
  </si>
  <si>
    <t xml:space="preserve">TOTAL ITEM:  10   </t>
  </si>
  <si>
    <t xml:space="preserve">TOTAL DA PLANILHA: </t>
  </si>
  <si>
    <t>UNIVERSIDADE FEDERAL DE UBERLÂNDIA</t>
  </si>
  <si>
    <t>CAMPUS SANTA MÔNICA</t>
  </si>
  <si>
    <t>TAXAS: LS= 90,64 %</t>
  </si>
  <si>
    <t>PLANILHA ORÇAMENTÁRIA - LABORATÓRIOS DO BLOCO 1MSM</t>
  </si>
  <si>
    <t>ÁREA TOTAL (M2): 135,94 m2</t>
  </si>
  <si>
    <t xml:space="preserve">PREÇO/M²: </t>
  </si>
  <si>
    <t>COMPOSIÇÃO DO BDI EQUIPAMENTOS</t>
  </si>
  <si>
    <t>Fórmula para Integração do BDI (Bonificação e Despesas Indiretas): Conforme Acordão 2.369/2011 e  revisão 2622-37/13( TC 036.076/2011-2)</t>
  </si>
  <si>
    <t>Itens Componentes do BDI:</t>
  </si>
  <si>
    <t>1.</t>
  </si>
  <si>
    <t>Administração Central da Contratada (AC%) ......................................................</t>
  </si>
  <si>
    <t>2.</t>
  </si>
  <si>
    <t>Encargos Financeiros (EF%) .....................................................................................</t>
  </si>
  <si>
    <t>Garantia</t>
  </si>
  <si>
    <t>3.</t>
  </si>
  <si>
    <t>Taxa de Risco, Seguros e Garantia (RG%) ...........................................................................</t>
  </si>
  <si>
    <t>Risco</t>
  </si>
  <si>
    <t>3.1</t>
  </si>
  <si>
    <t>Taxa de Risco ...............................................................................................................................</t>
  </si>
  <si>
    <t>Despesas Financeiras</t>
  </si>
  <si>
    <t>3.2</t>
  </si>
  <si>
    <t>Seguros e Garantias ....................................................................................................</t>
  </si>
  <si>
    <t>Adm Central</t>
  </si>
  <si>
    <t xml:space="preserve">Lucro </t>
  </si>
  <si>
    <t>4.</t>
  </si>
  <si>
    <t>Lucro (L%) ..........................................................................................................</t>
  </si>
  <si>
    <t>Tributos</t>
  </si>
  <si>
    <t xml:space="preserve">   Cofins</t>
  </si>
  <si>
    <t>5.</t>
  </si>
  <si>
    <t>Impostos e Tributos (IT%) ............................................................................................</t>
  </si>
  <si>
    <t xml:space="preserve">   PIS</t>
  </si>
  <si>
    <t>PIS ...................................................................................................................</t>
  </si>
  <si>
    <t xml:space="preserve">   ISS</t>
  </si>
  <si>
    <t>Seguridade Social (COFINS) .............................................................................................</t>
  </si>
  <si>
    <t xml:space="preserve">   CPMF</t>
  </si>
  <si>
    <t>CPMF ...........................................................................................................</t>
  </si>
  <si>
    <t>BDI - Faixa referencial</t>
  </si>
  <si>
    <t>Percentuais Variáveis</t>
  </si>
  <si>
    <t>CSLL .............................................................................................................</t>
  </si>
  <si>
    <t>IRPJ .............................................................................................................</t>
  </si>
  <si>
    <t>ISSQN ...........................................................................................................</t>
  </si>
  <si>
    <t>³</t>
  </si>
  <si>
    <t>Outros (especificar) ................................................................................................</t>
  </si>
  <si>
    <t>6.</t>
  </si>
  <si>
    <r>
      <t xml:space="preserve">BDI sobre o </t>
    </r>
    <r>
      <rPr>
        <b/>
        <u/>
        <sz val="12"/>
        <rFont val="Times New Roman"/>
        <family val="1"/>
      </rPr>
      <t>Custo Total Direto da Obra</t>
    </r>
    <r>
      <rPr>
        <b/>
        <sz val="12"/>
        <rFont val="Times New Roman"/>
        <family val="1"/>
      </rPr>
      <t xml:space="preserve"> ............................................................................................</t>
    </r>
  </si>
  <si>
    <t>COMPOSIÇÃO DO BDI</t>
  </si>
  <si>
    <t xml:space="preserve">COMPOSIÇÃO DE PREÇOS </t>
  </si>
  <si>
    <t xml:space="preserve">Equipamentos                  </t>
  </si>
  <si>
    <t xml:space="preserve">Unid           </t>
  </si>
  <si>
    <t xml:space="preserve">Qtde           </t>
  </si>
  <si>
    <t xml:space="preserve">Custo Unitário </t>
  </si>
  <si>
    <t xml:space="preserve">Custo Total    </t>
  </si>
  <si>
    <t xml:space="preserve">MES   </t>
  </si>
  <si>
    <t>Total</t>
  </si>
  <si>
    <t xml:space="preserve">Mão de Obra                   </t>
  </si>
  <si>
    <t>ALMOXARIFE</t>
  </si>
  <si>
    <t xml:space="preserve">H     </t>
  </si>
  <si>
    <t>ENCARREGADO GERAL</t>
  </si>
  <si>
    <t xml:space="preserve">Materiais                     </t>
  </si>
  <si>
    <t>FERRAMENTAS</t>
  </si>
  <si>
    <t xml:space="preserve">m2    </t>
  </si>
  <si>
    <t xml:space="preserve">M2    </t>
  </si>
  <si>
    <t xml:space="preserve">UN    </t>
  </si>
  <si>
    <t xml:space="preserve">Preço de Custo       </t>
  </si>
  <si>
    <t xml:space="preserve">Bonificação          </t>
  </si>
  <si>
    <t xml:space="preserve">Preço de Venda       </t>
  </si>
  <si>
    <t xml:space="preserve">Unid: UN    </t>
  </si>
  <si>
    <t>AJUDANTE DE ELETRICISTA</t>
  </si>
  <si>
    <t xml:space="preserve">Unid: M     </t>
  </si>
  <si>
    <t>AUXILIAR DE ELETRICISTA</t>
  </si>
  <si>
    <t xml:space="preserve">M     </t>
  </si>
  <si>
    <t xml:space="preserve">Serviço:  BLOCO DE DISTRIBUIÇÃO 250A     TETRAPOLAR                    </t>
  </si>
  <si>
    <t xml:space="preserve">PÇ    </t>
  </si>
  <si>
    <t xml:space="preserve">M3    </t>
  </si>
  <si>
    <t xml:space="preserve">Unid: DIA   </t>
  </si>
  <si>
    <t>PEDREIRO</t>
  </si>
  <si>
    <t xml:space="preserve">Unid: M2    </t>
  </si>
  <si>
    <t>SERVENTE</t>
  </si>
  <si>
    <t>AJUDANTE DE ENCANADOR</t>
  </si>
  <si>
    <t>ENCANADOR</t>
  </si>
  <si>
    <t xml:space="preserve">KG    </t>
  </si>
  <si>
    <t xml:space="preserve">L     </t>
  </si>
  <si>
    <t>AJUDANTE DE PINTOR</t>
  </si>
  <si>
    <t>PINTOR</t>
  </si>
  <si>
    <t>AJUDANTE DE CARPINTEIRO</t>
  </si>
  <si>
    <t>CARPINTEIRO DE ESQUADRIA</t>
  </si>
  <si>
    <t>DISJUNTOR DIFERENCIAL DR-16A - 40A, 30mA</t>
  </si>
  <si>
    <t xml:space="preserve">Unid: KG    </t>
  </si>
  <si>
    <t>CARPINTEIRO DE FORMAS</t>
  </si>
  <si>
    <t>GESSEIRO</t>
  </si>
  <si>
    <t>SOLDADOR</t>
  </si>
  <si>
    <t>VIDRACEIRO</t>
  </si>
  <si>
    <t xml:space="preserve">Serviço:  FERRAMENTAS                                                  </t>
  </si>
  <si>
    <t xml:space="preserve">PAR   </t>
  </si>
  <si>
    <t>ARMADOR</t>
  </si>
  <si>
    <t>OBJETO: REFORMA DOS LABORATÓRIOS BLOCO 1MSM</t>
  </si>
  <si>
    <t>ÁREA TOTAL (M2):135,94 m2</t>
  </si>
  <si>
    <t xml:space="preserve">                             ÁREA TOTAL (M2):135,94 m2</t>
  </si>
  <si>
    <t>CRONOGRAMA FÍSICO FINACEIRO</t>
  </si>
  <si>
    <t>ITEM</t>
  </si>
  <si>
    <t>DISCRIMINAÇÃO  DE SERVIÇOS</t>
  </si>
  <si>
    <t>VALOR DOS  SERVIÇOS (R$)</t>
  </si>
  <si>
    <t>PESO</t>
  </si>
  <si>
    <t>Início</t>
  </si>
  <si>
    <t>Final</t>
  </si>
  <si>
    <t>Duração</t>
  </si>
  <si>
    <t>Mês1</t>
  </si>
  <si>
    <t>Mês 2</t>
  </si>
  <si>
    <t>Mês 3</t>
  </si>
  <si>
    <t>%</t>
  </si>
  <si>
    <t>Total:</t>
  </si>
  <si>
    <t>REFORMA DOS LABORATÓRIOS 1MSM</t>
  </si>
  <si>
    <t>Nome do recurso</t>
  </si>
  <si>
    <t>ELETRICISTA OU OFICIAL ELETRICISTA</t>
  </si>
  <si>
    <t>OPERADOR DE MAQUINAS E EQUIPAMENTOS</t>
  </si>
  <si>
    <t>OPERADOR DE BETONEIRA ESTACIONARIA/MISTURADOR</t>
  </si>
  <si>
    <t>AUXILIAR DE ENCANADOR OU BOMBEIRO IDRAULICO</t>
  </si>
  <si>
    <t>AZULEJISTA OU LADRILISTA</t>
  </si>
  <si>
    <t>ENGENEIRO DE OBRA PLENO</t>
  </si>
  <si>
    <t>MOTORISTA DE CAMINAO - PISO MENSAL (ENCARGO SOCIAL</t>
  </si>
  <si>
    <t>HISTOGRAMA MDO</t>
  </si>
  <si>
    <t>Trabalho( hrs)</t>
  </si>
  <si>
    <t>Mês 1 (h)</t>
  </si>
  <si>
    <t>Mês 2 (h)</t>
  </si>
  <si>
    <t>Mês 3 (h)</t>
  </si>
  <si>
    <t>TOTAL:</t>
  </si>
  <si>
    <t xml:space="preserve"> 01.</t>
  </si>
  <si>
    <t>ADMINISTRAÇÃO LOCAL E CANTEIRO</t>
  </si>
  <si>
    <t xml:space="preserve"> 01. 01.</t>
  </si>
  <si>
    <t>ADMINISTRAÇÃO LOCAL</t>
  </si>
  <si>
    <t xml:space="preserve"> 01. 01. 01.</t>
  </si>
  <si>
    <t>CZ9513</t>
  </si>
  <si>
    <t>EQUIPE ADMINISTRATIVA</t>
  </si>
  <si>
    <t>MES</t>
  </si>
  <si>
    <t xml:space="preserve"> 01. 02.</t>
  </si>
  <si>
    <t>CANTEIRO DE OBRA</t>
  </si>
  <si>
    <t xml:space="preserve"> 01. 02. 01.</t>
  </si>
  <si>
    <t>CB0006</t>
  </si>
  <si>
    <t>74209/001</t>
  </si>
  <si>
    <t>PLACA DE OBRA EM CHAPA DE ACO GALVANIZADO</t>
  </si>
  <si>
    <t xml:space="preserve"> 01. 02. 02.</t>
  </si>
  <si>
    <t>CB0009</t>
  </si>
  <si>
    <t>73847/002</t>
  </si>
  <si>
    <t>ALUGUEL CONTAINER/ESCRIT/WC C/1 VASO/1 LAV/1 MIC/4 CHUV LARG=2,20M COMPR=6,20M ALT=2,50M CHAPA ACO NERV TRAPEZ FORROC/ISOL TERMO-ACUST CHASSIS REFORC PISO COMPENS NAVAL INCL INSTELETR/HIDRO-SANIT EXCL TRANSP/CARGA/DESCARGA</t>
  </si>
  <si>
    <t xml:space="preserve"> 01. 02. 03.</t>
  </si>
  <si>
    <t>CZ9521</t>
  </si>
  <si>
    <t>EPI/PPRA/PCMSO/EXAMES (&lt; 20 EMPREGADOS) (A&gt;=200M2) AREAS EDIF.COBERTAS FECHADAS</t>
  </si>
  <si>
    <t xml:space="preserve"> 01. 02. 04.</t>
  </si>
  <si>
    <t>CZ9522</t>
  </si>
  <si>
    <t xml:space="preserve"> 01. 02. 05.</t>
  </si>
  <si>
    <t>ANOTAÇÃO RESP TECNICA ART CREA</t>
  </si>
  <si>
    <t xml:space="preserve">TOTAL ITEM:  01   </t>
  </si>
  <si>
    <t xml:space="preserve"> 02.</t>
  </si>
  <si>
    <t>INSTALAÇÃO ELETRICA</t>
  </si>
  <si>
    <t xml:space="preserve"> 02. 01.</t>
  </si>
  <si>
    <t xml:space="preserve"> 02. 02.</t>
  </si>
  <si>
    <t xml:space="preserve"> 02. 03.</t>
  </si>
  <si>
    <t>ELETRODUTO DE PVC FLEXIVEL CORRUGADO DN32 MM (1 1/4") FORNECIMENTO E INSTALACAO</t>
  </si>
  <si>
    <t xml:space="preserve"> 02. 04.</t>
  </si>
  <si>
    <t>ELETRODUTO FLEXIVEL ACO GALV TIPO CONDUITE D = 3" (75MM) - FORNECIMENTO E INSTALACAO</t>
  </si>
  <si>
    <t xml:space="preserve"> 02. 05.</t>
  </si>
  <si>
    <t>CJ0164</t>
  </si>
  <si>
    <t>TOMADA 3P+T 30A/440V SEM PLACA - FORNECIMENTO E INSTALACAO</t>
  </si>
  <si>
    <t xml:space="preserve"> 02. 06.</t>
  </si>
  <si>
    <t>CJ0385</t>
  </si>
  <si>
    <t xml:space="preserve"> 02. 07.</t>
  </si>
  <si>
    <t>CJ0386</t>
  </si>
  <si>
    <t xml:space="preserve"> 02. 08.</t>
  </si>
  <si>
    <t>CJ0387</t>
  </si>
  <si>
    <t xml:space="preserve"> 02. 09.</t>
  </si>
  <si>
    <t>CJ0390</t>
  </si>
  <si>
    <t xml:space="preserve"> 02. 10.</t>
  </si>
  <si>
    <t>CJ0395</t>
  </si>
  <si>
    <t xml:space="preserve"> 02. 11.</t>
  </si>
  <si>
    <t>CL0967</t>
  </si>
  <si>
    <t>JOELHO 90 GRAUS, PVC, SERIE NORMAL, ESGOTO PREDIAL, DN 100 MM, JUNTA ELÁSTICA, FORNECIDO E INSTALADO EM RAMAL DE DESCARGA OU RAMAL DE ESGOTOSANITÁRIO. AF_12/2014</t>
  </si>
  <si>
    <t xml:space="preserve"> 02. 12.</t>
  </si>
  <si>
    <t>CJ0489</t>
  </si>
  <si>
    <t>EQUIPE DE MANUTENÇÃO DAS INSTA LAÇÕES ELETRICAS</t>
  </si>
  <si>
    <t xml:space="preserve"> 02. 13.</t>
  </si>
  <si>
    <t xml:space="preserve"> 02. 14.</t>
  </si>
  <si>
    <t xml:space="preserve"> 02. 15.</t>
  </si>
  <si>
    <t>CJ0487</t>
  </si>
  <si>
    <t>BUCHA S8+PARAFUSO</t>
  </si>
  <si>
    <t xml:space="preserve"> 02. 16.</t>
  </si>
  <si>
    <t>CZ9143</t>
  </si>
  <si>
    <t>ELE-DIS-061</t>
  </si>
  <si>
    <t>DISJUNTOR BIPOLAR TERMOMAGNÉTICO 5KA, DE 15A</t>
  </si>
  <si>
    <t xml:space="preserve"> 02. 17.</t>
  </si>
  <si>
    <t>CZ9145</t>
  </si>
  <si>
    <t>ELE-DIS-062</t>
  </si>
  <si>
    <t xml:space="preserve"> 02. 18.</t>
  </si>
  <si>
    <t>CZ9144</t>
  </si>
  <si>
    <t>ELE-DIS-063</t>
  </si>
  <si>
    <t xml:space="preserve"> 02. 19.</t>
  </si>
  <si>
    <t>CZ9389</t>
  </si>
  <si>
    <t>C1638</t>
  </si>
  <si>
    <t xml:space="preserve"> 02. 20.</t>
  </si>
  <si>
    <t>CZ9390</t>
  </si>
  <si>
    <t>C1661</t>
  </si>
  <si>
    <t xml:space="preserve"> 02. 21.</t>
  </si>
  <si>
    <t>CZ9393</t>
  </si>
  <si>
    <t>SPDA-ABR-005</t>
  </si>
  <si>
    <t>ABRAÇADEIRA TIPO D, CUNHA</t>
  </si>
  <si>
    <t xml:space="preserve"> 02. 22.</t>
  </si>
  <si>
    <t>CZ9394</t>
  </si>
  <si>
    <t>CAB-ANI-005</t>
  </si>
  <si>
    <t>ANILHA (MARCADOR) PARA IDENTIFICAÇÃO DE CABOS (# 6 MM2) - 500 UN</t>
  </si>
  <si>
    <t>500UN</t>
  </si>
  <si>
    <t xml:space="preserve"> 02. 23.</t>
  </si>
  <si>
    <t>CZ9397</t>
  </si>
  <si>
    <t>10254/ORSE</t>
  </si>
  <si>
    <t>QDM-06 CAIXA PARA QUADRO DE DISTRIBUIÇÃO, SOBREPOR,METÁLICO, TRATAMENTO ANTICORROSIVO, ESPELHO INTERNO, PORTA E TRINCO PINT A PÓ P</t>
  </si>
  <si>
    <t xml:space="preserve"> 02. 24.</t>
  </si>
  <si>
    <t>CZ9398</t>
  </si>
  <si>
    <t>ELE-SUP-010</t>
  </si>
  <si>
    <t>SUPRESSOR DE SURTO PARA PROTEÇÃO DE CENTRAL DE TELECOMUNICAÇÕES 175V 20KA</t>
  </si>
  <si>
    <t xml:space="preserve"> 02. 25.</t>
  </si>
  <si>
    <t>CZ9399</t>
  </si>
  <si>
    <t>C1406</t>
  </si>
  <si>
    <t>FORNECIMENTO E INSTALAÇÃO DE BARRAMENTO DE COBRE P/QUADROS</t>
  </si>
  <si>
    <t>KG</t>
  </si>
  <si>
    <t xml:space="preserve"> 02. 26.</t>
  </si>
  <si>
    <t>CZ9400</t>
  </si>
  <si>
    <t>C2494</t>
  </si>
  <si>
    <t>TOMADA VOLTAMP - 30A (MACHO/FÊMEA)</t>
  </si>
  <si>
    <t xml:space="preserve"> 02. 27.</t>
  </si>
  <si>
    <t>CJ0508</t>
  </si>
  <si>
    <t>BLOCO DE DISTRIBUUIÇÃO 125A TETRAPOLAR</t>
  </si>
  <si>
    <t xml:space="preserve"> 02. 28.</t>
  </si>
  <si>
    <t>CZ9401</t>
  </si>
  <si>
    <t>C4530</t>
  </si>
  <si>
    <t xml:space="preserve"> 02. 29.</t>
  </si>
  <si>
    <t>CZ9402</t>
  </si>
  <si>
    <t>ELE-CAL-045</t>
  </si>
  <si>
    <t>ELETROCALHA PERFURADA GALVANIZADA ELETROLÍTICA CHAPA 14 - 100 X 50 MM COM TAMPA, INCLUSIVE CONEXÃO</t>
  </si>
  <si>
    <t xml:space="preserve"> 02. 30.</t>
  </si>
  <si>
    <t>CZ9403</t>
  </si>
  <si>
    <t>ELE-PER-080</t>
  </si>
  <si>
    <t>VERGALHÃO DE AÇO COM ROSCA TOTAL PARA PERFILADO (DIÂMETRO: 1/4")</t>
  </si>
  <si>
    <t xml:space="preserve"> 02. 31.</t>
  </si>
  <si>
    <t>CZ9404</t>
  </si>
  <si>
    <t>C3482</t>
  </si>
  <si>
    <t>TERMINAL OLHAL PARA CABO DE 1,50MM2 À 2,50MM2</t>
  </si>
  <si>
    <t xml:space="preserve"> 02. 32.</t>
  </si>
  <si>
    <t>CZ9405</t>
  </si>
  <si>
    <t>C3483</t>
  </si>
  <si>
    <t>TERMINAL OLHAL PARA CABO DE 4,00MM2 À 6,00MM2</t>
  </si>
  <si>
    <t xml:space="preserve"> 02. 33.</t>
  </si>
  <si>
    <t>CZ9406</t>
  </si>
  <si>
    <t>ELE-PER-070</t>
  </si>
  <si>
    <t>SUPORTE EM CHAPA DE AÇO PARA PERFILADO</t>
  </si>
  <si>
    <t xml:space="preserve"> 02. 34.</t>
  </si>
  <si>
    <t>CZ9407</t>
  </si>
  <si>
    <t>09422/ORSE</t>
  </si>
  <si>
    <t>TOMADA EMBUTIR 3P+T, TIPO INDUSTRIAL, 32A, 220/240 REF:N-4249, COR AZUL, MARCA STECK OU SIMILAR</t>
  </si>
  <si>
    <t xml:space="preserve"> 02. 35.</t>
  </si>
  <si>
    <t>CL0965</t>
  </si>
  <si>
    <t>CURVA CURTA 90 GRAUS, PVC, SERIE NORMAL, ESGOTO PREDIAL, DN 75 MM, JUNTA ELÁSTICA, FORNECIDO E INSTALADO EM RAMAL DE DESCARGA OU RAMAL DE ESGOTO SANITÁRIO. AF_12/2014</t>
  </si>
  <si>
    <t xml:space="preserve"> 02. 36.</t>
  </si>
  <si>
    <t>CJ0488</t>
  </si>
  <si>
    <t>FITA ISOLANTE 19 MMX20M</t>
  </si>
  <si>
    <t xml:space="preserve"> 02. 37.</t>
  </si>
  <si>
    <t>CZ9408</t>
  </si>
  <si>
    <t>ELE-CON-016</t>
  </si>
  <si>
    <t>CONDULETE TIPO C EM ALUMÍNIO PARA ELETRODUTO ROSCADO D = 1 1/4"</t>
  </si>
  <si>
    <t xml:space="preserve"> 02. 38.</t>
  </si>
  <si>
    <t xml:space="preserve"> 02. 39.</t>
  </si>
  <si>
    <t>CZ9478</t>
  </si>
  <si>
    <t xml:space="preserve"> 02. 40.</t>
  </si>
  <si>
    <t>CJ0509</t>
  </si>
  <si>
    <t>MANUTENÇÃO ELÉTRICA</t>
  </si>
  <si>
    <t xml:space="preserve"> 02. 41.</t>
  </si>
  <si>
    <t>CZ9508</t>
  </si>
  <si>
    <t>ELE-DUT-020</t>
  </si>
  <si>
    <t>DUTO CORRUGADO EM PEAD (POLIETILENO DE ALTA DENSIDADE), PARA PROTEÇÃO DE CABOS SUBTERRÂNEOS Ø 4" (100 MM)</t>
  </si>
  <si>
    <t xml:space="preserve"> 02. 42.</t>
  </si>
  <si>
    <t>CZ9509</t>
  </si>
  <si>
    <t>ELE-PER-010</t>
  </si>
  <si>
    <t>PERFILADO LISO EM CHAPA DE AÇO , DIMENSÕES 38 X 38 MM 600MM EM CHAPA 1,25MM</t>
  </si>
  <si>
    <t xml:space="preserve"> 02. 43.</t>
  </si>
  <si>
    <t>CZ9510</t>
  </si>
  <si>
    <t>07877/ORSE</t>
  </si>
  <si>
    <t>CURVA HORIZONTAL 100 X 50 MM PARA ELETROCALHA METÁLICA, COM ÂNGULO 90° (REF.: MOPA OU SIMILAR) EM CHAPA DE 1,25MM</t>
  </si>
  <si>
    <t xml:space="preserve"> 02. 44.</t>
  </si>
  <si>
    <t>CZ9511</t>
  </si>
  <si>
    <t>00666/ORSE</t>
  </si>
  <si>
    <t>CAIXA DE PASSAGEM 30X30CM EM CHAPA DE AÇO GALVANIZADO - FORNECIMENTO</t>
  </si>
  <si>
    <t xml:space="preserve"> 02. 45.</t>
  </si>
  <si>
    <t>CZ9512</t>
  </si>
  <si>
    <t>08419/ORSE</t>
  </si>
  <si>
    <t>DISJUNTOR TERMOMAGNETICO TRIPOLAR 50 A, PADRÃO DIN (EUROPEU - LINHA BRANCA), CURVA C, CORRENTE 5KA</t>
  </si>
  <si>
    <t xml:space="preserve"> 02. 46.</t>
  </si>
  <si>
    <t>CZ9520</t>
  </si>
  <si>
    <t>04202/ORSE</t>
  </si>
  <si>
    <t>PRENSA CABO DE 4/4", FORNECIMENTO</t>
  </si>
  <si>
    <t xml:space="preserve"> 02. 47.</t>
  </si>
  <si>
    <t>CZ9523</t>
  </si>
  <si>
    <t>ELE-CXS-135</t>
  </si>
  <si>
    <t>CAIXA DE PASSAGEM Nº 3 PADRÃO TELEBRÁS DIM. (40 X 40 X 12) CM EM CHAPA DE AÇO GALVANIZADO</t>
  </si>
  <si>
    <t xml:space="preserve"> 02. 48.</t>
  </si>
  <si>
    <t>CZ9524</t>
  </si>
  <si>
    <t>04225/ORSE</t>
  </si>
  <si>
    <t>TERMINAL DE CONEXÃO SPTF D=1" P/TUBO METÁLICO FLEX., SEALTUBO OU SIMILAR, FORNECIMENTO</t>
  </si>
  <si>
    <t xml:space="preserve"> 02. 49.</t>
  </si>
  <si>
    <t>CJ0510</t>
  </si>
  <si>
    <t>BARRAMENTO TIPO PENTE TRIFÁSICO CORRENTE 80A</t>
  </si>
  <si>
    <t xml:space="preserve"> 02. 50.</t>
  </si>
  <si>
    <t>CJ0144</t>
  </si>
  <si>
    <t>74130/007</t>
  </si>
  <si>
    <t>DISJUNTOR TERMOMAGNETICO TRIPOLAR EM CAIXA MOLDADA 250A 600V, FORNECIMENTO E INSTALACAO</t>
  </si>
  <si>
    <t xml:space="preserve"> 02. 51.</t>
  </si>
  <si>
    <t>CZ9525</t>
  </si>
  <si>
    <t>ELE-CON-185</t>
  </si>
  <si>
    <t>CONJUNTO TAMPA E INTERRUPTOR SIMPLES PARA CONDULETE 3/4"</t>
  </si>
  <si>
    <t>CJ</t>
  </si>
  <si>
    <t xml:space="preserve"> 02. 52.</t>
  </si>
  <si>
    <t>CZ9526</t>
  </si>
  <si>
    <t>ELE-ELE-090</t>
  </si>
  <si>
    <t>ELETRODUTO AÇO GALVANIZADO LEVE, INCLUSIVE CONEXÕES D = 4"</t>
  </si>
  <si>
    <t xml:space="preserve">TOTAL ITEM:  02   </t>
  </si>
  <si>
    <t xml:space="preserve"> 03.</t>
  </si>
  <si>
    <t xml:space="preserve"> 03. 01.</t>
  </si>
  <si>
    <t xml:space="preserve"> 03. 01. 01.</t>
  </si>
  <si>
    <t>73801/001</t>
  </si>
  <si>
    <t xml:space="preserve"> 03. 01. 02.</t>
  </si>
  <si>
    <t>CZ9100</t>
  </si>
  <si>
    <t>DEM-LOU-005</t>
  </si>
  <si>
    <t xml:space="preserve"> 03. 01. 03.</t>
  </si>
  <si>
    <t>CZ9445</t>
  </si>
  <si>
    <t>04.014.0095-A</t>
  </si>
  <si>
    <t>LOCACAO DE CACAMBA DE ACO TIPO CONTAINER COM 5M3 DE CAPACIDADE,PARA RETIRADA DE ENTULHO DE OBRA,INCLUSIVE CARREGAMENTO,TRANSPORTE E DESCARREGAMENTO,EXCLUSIVE TAXA PARA DESCARGA EMLOCAIS AUTORIZADOS E/OU LICENCIADOS (VIDE ITEM 04.014.0110)</t>
  </si>
  <si>
    <t xml:space="preserve"> 03. 02.</t>
  </si>
  <si>
    <t xml:space="preserve"> 03. 02. 01.</t>
  </si>
  <si>
    <t>CZ9118</t>
  </si>
  <si>
    <t>03659/ORSE</t>
  </si>
  <si>
    <t>BACIA SANITARIA C/CAIXA DE DESCARGA ACOPLADA, LINHA VERSATO 07353/07570, CELITE OU SIMILAR, INCL. ASSENTO CELITE VERSATO 07983 OU</t>
  </si>
  <si>
    <t xml:space="preserve"> 03. 02. 02.</t>
  </si>
  <si>
    <t>CZ9102</t>
  </si>
  <si>
    <t>C4636</t>
  </si>
  <si>
    <t xml:space="preserve"> 03. 02. 03.</t>
  </si>
  <si>
    <t>TORNEIRA CROMADA DE MESA, 1/2" OU 3/4", PARA LAVATÓRIO, PADRÃO POPULAR- FORNECIMENTO E INSTALAÇÃO. AF_12/2013</t>
  </si>
  <si>
    <t xml:space="preserve"> 03. 02. 04.</t>
  </si>
  <si>
    <t>CZ9103</t>
  </si>
  <si>
    <t>ACE-BAR-005</t>
  </si>
  <si>
    <t>BARRA DE APOIO EM AÇO INOX PARA P.N.E. L = 80 CM (LAVATÓRIO)</t>
  </si>
  <si>
    <t xml:space="preserve"> 03. 02. 05.</t>
  </si>
  <si>
    <t>74125/002</t>
  </si>
  <si>
    <t xml:space="preserve"> 03. 02. 06.</t>
  </si>
  <si>
    <t xml:space="preserve"> 03. 02. 07.</t>
  </si>
  <si>
    <t>CS0104</t>
  </si>
  <si>
    <t xml:space="preserve"> 03. 02. 08.</t>
  </si>
  <si>
    <t>CL1060</t>
  </si>
  <si>
    <t>PONTO DE ESGOTO PVC 100MM - MEDIA 1,10M DE TUBO PVC ESGOTO PREDIAL DN100MM E 1 JOELHO PVC 90GRAUS ESGOTO PREDIAL DN 100MM - FORNECIMENTO EINSTALACAO</t>
  </si>
  <si>
    <t xml:space="preserve"> 03. 02. 09.</t>
  </si>
  <si>
    <t>73986/001</t>
  </si>
  <si>
    <t xml:space="preserve"> 03. 02. 10.</t>
  </si>
  <si>
    <t>74159/001</t>
  </si>
  <si>
    <t xml:space="preserve"> 03. 02. 11.</t>
  </si>
  <si>
    <t>CL1035</t>
  </si>
  <si>
    <t>PONTO DE CONSUMO DE ÁGUA FRIA (SUBRAMAL) COM TUBULAÇÃO DE PVC, DN 25 MM, INSTALADO EM RAMAL DE ÁGUA. AF_12/2014</t>
  </si>
  <si>
    <t xml:space="preserve"> 03. 02. 12.</t>
  </si>
  <si>
    <t>CL1033</t>
  </si>
  <si>
    <t>RALO SIFONADO, PVC, DN 100 X 40 MM, JUNTA SOLDÁVEL, FORNECIDO E INSTALADO EM RAMAL DE DESCARGA OU EM RAMAL DE ESGOTO SANITÁRIO. AF_12/2014_P</t>
  </si>
  <si>
    <t xml:space="preserve">TOTAL ITEM:  03   </t>
  </si>
  <si>
    <t xml:space="preserve"> 04.</t>
  </si>
  <si>
    <t xml:space="preserve"> 04. 01.</t>
  </si>
  <si>
    <t xml:space="preserve"> 04. 02.</t>
  </si>
  <si>
    <t xml:space="preserve"> 04. 03.</t>
  </si>
  <si>
    <t xml:space="preserve">TOTAL ITEM:  04   </t>
  </si>
  <si>
    <t xml:space="preserve"> 05.</t>
  </si>
  <si>
    <t xml:space="preserve"> 05. 01.</t>
  </si>
  <si>
    <t>CZ9109</t>
  </si>
  <si>
    <t>BAN-ROD-010</t>
  </si>
  <si>
    <t>RODABANCADA EM GRANITO CINZA ANDORINHA H = 10 CM, E = 2 CM</t>
  </si>
  <si>
    <t xml:space="preserve"> 05. 02.</t>
  </si>
  <si>
    <t>CZ9110</t>
  </si>
  <si>
    <t>BAN-GRA-005</t>
  </si>
  <si>
    <t>BANCADA EM GRANITO CINZA ANDORINHA E = 3 CM, APOIADA EM CONSOLE DE METALON 20 X 30 MM</t>
  </si>
  <si>
    <t xml:space="preserve">TOTAL ITEM:  05   </t>
  </si>
  <si>
    <t xml:space="preserve"> 06.</t>
  </si>
  <si>
    <t xml:space="preserve"> 06. 01.</t>
  </si>
  <si>
    <t xml:space="preserve"> 06. 02.</t>
  </si>
  <si>
    <t xml:space="preserve"> 06. 03.</t>
  </si>
  <si>
    <t xml:space="preserve">TOTAL ITEM:  06   </t>
  </si>
  <si>
    <t xml:space="preserve"> 07.</t>
  </si>
  <si>
    <t xml:space="preserve"> 07. 01.</t>
  </si>
  <si>
    <t>CZ9112</t>
  </si>
  <si>
    <t>C1208</t>
  </si>
  <si>
    <t xml:space="preserve"> 07. 02.</t>
  </si>
  <si>
    <t xml:space="preserve"> 07. 03.</t>
  </si>
  <si>
    <t xml:space="preserve">TOTAL ITEM:  07   </t>
  </si>
  <si>
    <t xml:space="preserve"> 08.</t>
  </si>
  <si>
    <t xml:space="preserve"> 08. 01.</t>
  </si>
  <si>
    <t>CZ9119</t>
  </si>
  <si>
    <t>ARMÁRIO EM MDF COR A DEFINIR AERO 8 PTOS 4X0,6X0,4 M</t>
  </si>
  <si>
    <t xml:space="preserve"> 08. 02.</t>
  </si>
  <si>
    <t>CZ9120</t>
  </si>
  <si>
    <t>ARMÁRIO EM MDF COR A DEFINIR C/6 PORTAS 2,24X0,600,40</t>
  </si>
  <si>
    <t xml:space="preserve"> 08. 03.</t>
  </si>
  <si>
    <t>CZ9121</t>
  </si>
  <si>
    <t>ARMÁRIO EM MDF COR A DEFINIR C/4 PORTAS 1,5X0,60X0,30</t>
  </si>
  <si>
    <t xml:space="preserve"> 08. 04.</t>
  </si>
  <si>
    <t>CZ9122</t>
  </si>
  <si>
    <t>ARMÁRIO EM MDF COR A DEFINIR C/6 PORTAS 1,60X2X0,35</t>
  </si>
  <si>
    <t xml:space="preserve"> 08. 05.</t>
  </si>
  <si>
    <t>CZ9123</t>
  </si>
  <si>
    <t>ARMÁRIO EM MDF COR A DEFINIR C/4 PORTAS 3,0X0,83X0,60</t>
  </si>
  <si>
    <t xml:space="preserve"> 08. 06.</t>
  </si>
  <si>
    <t>CZ9124</t>
  </si>
  <si>
    <t>ARMÁRIO EM MDF COR A DEFINIR C/6 PORTAS 2,70X0,83X0,60</t>
  </si>
  <si>
    <t xml:space="preserve"> 08. 07.</t>
  </si>
  <si>
    <t>CZ9125</t>
  </si>
  <si>
    <t>ARMÁRIO EM MDF COR A DEFINIR C/4 PORTA 2,90X0,83X0,60</t>
  </si>
  <si>
    <t xml:space="preserve"> 08. 08.</t>
  </si>
  <si>
    <t>CZ9126</t>
  </si>
  <si>
    <t>ARMÁRIO EM MDF COR A DEFINIR C/ 2 PORTAS 1,20X2X0,45</t>
  </si>
  <si>
    <t xml:space="preserve"> 08. 09.</t>
  </si>
  <si>
    <t>CZ9127</t>
  </si>
  <si>
    <t>BANCADA EM MDF COR A DEFINIR C/ARMARIO 2PT DIVISÓRIA(PROJ.)</t>
  </si>
  <si>
    <t xml:space="preserve"> 08. 10.</t>
  </si>
  <si>
    <t>CADEIRA SECRETÁRIA</t>
  </si>
  <si>
    <t xml:space="preserve"> 08. 11.</t>
  </si>
  <si>
    <t>MESA DE TRABALHO</t>
  </si>
  <si>
    <t xml:space="preserve">TOTAL ITEM:  08   </t>
  </si>
  <si>
    <t xml:space="preserve"> 09.</t>
  </si>
  <si>
    <t xml:space="preserve"> 09. 01.</t>
  </si>
  <si>
    <t>CZ9141</t>
  </si>
  <si>
    <t>C3860</t>
  </si>
  <si>
    <t xml:space="preserve"> 09. 02.</t>
  </si>
  <si>
    <t>CZ9142</t>
  </si>
  <si>
    <t>C3861</t>
  </si>
  <si>
    <t xml:space="preserve">TOTAL ITEM:  09   </t>
  </si>
  <si>
    <t xml:space="preserve"> 10. 01.</t>
  </si>
  <si>
    <t xml:space="preserve">Cod. Cliente   </t>
  </si>
  <si>
    <t xml:space="preserve">BDI EQUIPAMENTOS (14,21%): </t>
  </si>
  <si>
    <t xml:space="preserve">BDI SERVIÇOS (25,42%): </t>
  </si>
  <si>
    <t xml:space="preserve">TOTAL COM BDI: </t>
  </si>
  <si>
    <t>DATA:05/05/2015</t>
  </si>
  <si>
    <t>DATA BASE - REGIÃO: SINAPI - Belo Horizonte/MG (MES: 02/2015)</t>
  </si>
  <si>
    <t xml:space="preserve">Item:                          </t>
  </si>
  <si>
    <t xml:space="preserve">Serviço:  EQUIPE ADMINISTRATIVA                                        </t>
  </si>
  <si>
    <t xml:space="preserve">Unid: MES   </t>
  </si>
  <si>
    <t xml:space="preserve">00253 - ALMOXARIFE </t>
  </si>
  <si>
    <t xml:space="preserve">02707 - ENGENHEIRO CIVIL DE OBRA PLENO </t>
  </si>
  <si>
    <t xml:space="preserve">04083 - ENCARREGADO GERAL DE OBRAS </t>
  </si>
  <si>
    <t xml:space="preserve">Item: 74209/001                </t>
  </si>
  <si>
    <t xml:space="preserve">Serviço:  PLACA DE OBRA EM CHAPA DE ACO GALVANIZADO </t>
  </si>
  <si>
    <t xml:space="preserve">00643 - BETONEIRA 320 L, DIESEL, POTENCIA DE 5,5 HP, SEM CARREGADOR MECANICO (LOCACAO) </t>
  </si>
  <si>
    <t xml:space="preserve">01213 - CARPINTEIRO DE FORMAS </t>
  </si>
  <si>
    <t xml:space="preserve">06111 - SERVENTE </t>
  </si>
  <si>
    <t xml:space="preserve">00370 - AREIA MEDIA - POSTO JAZIDA/FORNECEDOR (SEM FRETE) </t>
  </si>
  <si>
    <t xml:space="preserve">00010 - BALDE PLASTICO CAP 10L </t>
  </si>
  <si>
    <t xml:space="preserve">12893 - BOTA COURO SOLADO DE BORRACHA VULCANIZADA </t>
  </si>
  <si>
    <t xml:space="preserve">12894 - CAPA P/ CHUVA </t>
  </si>
  <si>
    <t xml:space="preserve">12895 - CAPACETE PLASTICO RIGIDO </t>
  </si>
  <si>
    <t xml:space="preserve">02711 - CARRO-DE-MAO CACAMBA METALICA E PNEU MACICO </t>
  </si>
  <si>
    <t xml:space="preserve">01379 - CIMENTO PORTLAND COMPOSTO CP II-32 </t>
  </si>
  <si>
    <t xml:space="preserve">02709 - !EM PROCESSO DE DESATIVACAO! ENXADA ESTREITA DE *240 X 230* MM, SEM CABO </t>
  </si>
  <si>
    <t xml:space="preserve">12892 - LUVA RASPA DE COURO, CANO CURTO </t>
  </si>
  <si>
    <t xml:space="preserve">04417 - PECA DE MADEIRA DE LEI *2,5 X 7,5* CM (1" X 3"), NÃO APARELHADA, (P/TELHADO) </t>
  </si>
  <si>
    <t xml:space="preserve">04491 - PECA DE MADEIRA NATIVA / REGIONAL 7,5 X 7,5CM (3X3) NAO APARELHADA (P/FORMA) </t>
  </si>
  <si>
    <t xml:space="preserve">04718 - PEDRA BRITADA N. 2 (POSTO PEDREIRA/FORNECEDOR, SEM FRETE) </t>
  </si>
  <si>
    <t xml:space="preserve">04813 - PLACA DE OBRA (PARA CONSTRUCAO CIVIL) EM CHAPA GALVANIZADA *Nº 22*, DE *2,0 X 1,125* M </t>
  </si>
  <si>
    <t xml:space="preserve">05075 - PREGO POLIDO COM CABECA 18 X 30 </t>
  </si>
  <si>
    <t xml:space="preserve">37370 - ALIMENTACAO (ENCARGOS COMPLEMENTARES) *COLETADO CAIXA* </t>
  </si>
  <si>
    <t xml:space="preserve">37371 - TRANSPORTE (ENCARGOS COMPLEMENTARES) *COLETADO CAIXA* </t>
  </si>
  <si>
    <t xml:space="preserve">37372 - EXAMES (ENCARGOS COMPLEMENTARES) *COLETADO CAIXA* </t>
  </si>
  <si>
    <t xml:space="preserve">37373 - SEGURO (ENCARGOS COMPLEMENTARES) *COLETADO CAIXA* </t>
  </si>
  <si>
    <t xml:space="preserve">Item: 73847/002                </t>
  </si>
  <si>
    <t xml:space="preserve">Serviço:  ALUGUEL CONTAINER/ESCRIT/WC C/1 VASO/1 LAV/1 MIC/4 CHUV LARG=2,20M COMPR=6,20M ALT=2,50M CHAPA ACO NERV TRAPEZ FORROC/ISOL TERMO-ACUST CHASSIS REFORC PISO COMPENS NAVAL INCL INSTELETR/HIDRO-SANIT EXCL TRANSP/CARGA/DESCARGA </t>
  </si>
  <si>
    <t xml:space="preserve">10775 - CONTAINER 2,30 X 6,00 M, ALT. 2,50 M, COM 1 SANITARIO, PARA ESCRITORIO, COMPLETO, SEM DIVISORIAS INTERNAS (LOCACAO) </t>
  </si>
  <si>
    <t xml:space="preserve">07608 - CHUVEIRO PLASTICO BRANCO SIMPLES, 5'' - AGUA FRIA - PARA ACOPLAR EM HASTE 1/2' </t>
  </si>
  <si>
    <t xml:space="preserve">10425 - LAVATORIO LOUCA BRANCA SUSPENSO *40 X 30* CM </t>
  </si>
  <si>
    <t xml:space="preserve">10432 - MICTORIO SIFONADO LOUCA BRANCA SEM COMPLEMENTOS </t>
  </si>
  <si>
    <t xml:space="preserve">10420 - BACIA SANITARIA (VASO) CONVENCIONAL DE LOUCA BRANCA </t>
  </si>
  <si>
    <t xml:space="preserve">Item: 021602                   </t>
  </si>
  <si>
    <t xml:space="preserve">Serviço:  EPI/PPRA/PCMSO/EXAMES (&lt; 20 EMPREGADOS) (A&gt;=200M2) AREAS EDIF.COBERTAS FECHADAS </t>
  </si>
  <si>
    <t xml:space="preserve">2538 - E.P.I/P.P.R.A (COMP. AUXILIAR)                               </t>
  </si>
  <si>
    <t xml:space="preserve">Item: 020200                   </t>
  </si>
  <si>
    <t xml:space="preserve">2758 - FERRAMENTAS ( COMPOSIÇÃO       AUXILIAR )                    </t>
  </si>
  <si>
    <t xml:space="preserve">Item: 83566                    </t>
  </si>
  <si>
    <t xml:space="preserve">Serviço:  TOMADA DE EMBUTIR 2P+T 20A/250V C/ PLACA - FORNECIMENTO E INSTALACAO </t>
  </si>
  <si>
    <t xml:space="preserve">00247 - AUXILIAR DE ELETRICISTA </t>
  </si>
  <si>
    <t xml:space="preserve">02436 - ELETRICISTA </t>
  </si>
  <si>
    <t xml:space="preserve">07529 - !EM PROCESSO DE DESATIVACAO! TOMADA EMBUTIR 2P + T 15A/250V C/PLACA, TIPO SILENTOQUE OU EQUIV </t>
  </si>
  <si>
    <t xml:space="preserve">Item: 72331                    </t>
  </si>
  <si>
    <t xml:space="preserve">Serviço:  INTERRUPTOR SIMPLES DE EMBUTIR 10A/250V 1 TECLA, SEM PLACA - FORNECIMENTO E INSTALACAO </t>
  </si>
  <si>
    <t xml:space="preserve">07564 - !EM PROCESSO DE DESATIVACAO! INTERRUPTOR SIMPLES EMBUTIR 10A/250V S/PLACA, TIPO SILENTOQUE PIAL OU EQUIV </t>
  </si>
  <si>
    <t xml:space="preserve">Item: 72936                    </t>
  </si>
  <si>
    <t xml:space="preserve">Serviço:  ELETRODUTO DE PVC FLEXIVEL CORRUGADO DN32 MM (1 1/4") FORNECIMENTO E INSTALACAO </t>
  </si>
  <si>
    <t xml:space="preserve">02690 - ELETRODUTO PVC FLEXIVEL CORRUGADO 32MM TIPO TIGREFLEX OU EQUIV </t>
  </si>
  <si>
    <t xml:space="preserve">Item: 83415                    </t>
  </si>
  <si>
    <t xml:space="preserve">Serviço:  ELETRODUTO FLEXIVEL ACO GALV TIPO CONDUITE D = 3" (75MM) - FORNECIMENTO E INSTALACAO </t>
  </si>
  <si>
    <t xml:space="preserve">12062 - ELETRODUTO METALICO FLEXIVEL TIPO CONDUITE D = 3" </t>
  </si>
  <si>
    <t xml:space="preserve">Item: 72339                    </t>
  </si>
  <si>
    <t xml:space="preserve">Serviço:  TOMADA 3P+T 30A/440V SEM PLACA - FORNECIMENTO E INSTALACAO </t>
  </si>
  <si>
    <t xml:space="preserve">07531 - !EM PROCESSO DE DESATIVACAO! TOMADA EMBUTIR 3P 20A/250V C/PLACA, TIPO SILENTOQUE PIAL OU EQUIV </t>
  </si>
  <si>
    <t xml:space="preserve">Item: 83416                    </t>
  </si>
  <si>
    <t xml:space="preserve">Serviço:  CABO DE COBRE ISOLAMENTO TERMOPLASTICO 0,6/1KV 1,5MM2 ANTI-CHAMA - FORNECIMENTO E INSTALACAO </t>
  </si>
  <si>
    <t xml:space="preserve">00993 - CABO DE COBRE ISOLAMENTO ANTI-CHAMA 0,6/1KV 1,5MM2 (1 CONDUTOR) TP SINTENAX PIRELLI OU EQUIV </t>
  </si>
  <si>
    <t xml:space="preserve">21127 - FITA ISOLANTE ADESIVA ANTI-CHAMA EM ROLOS 19MM X 5M </t>
  </si>
  <si>
    <t xml:space="preserve">Item: 83417                    </t>
  </si>
  <si>
    <t xml:space="preserve">Serviço:  CABO DE COBRE ISOLAMENTO TERMOPLASTICO 0,6/1KV 2,5MM2 ANTI-CHAMA - FORNECIMENTO E INSTALACAO </t>
  </si>
  <si>
    <t xml:space="preserve">01022 - CABO DE COBRE ISOLAMENTO ANTI-CHAMA 0,6/1KV 2,5MM2 (1 CONDUTOR) TP SINTENAX PIRELLI OU EQUIV </t>
  </si>
  <si>
    <t xml:space="preserve">Item: 83418                    </t>
  </si>
  <si>
    <t xml:space="preserve">Serviço:  CABO DE COBRE ISOLAMENTO TERMOPLASTICO 0,6/1KV 4MM2 ANTI-CHAMA - FORNECIMENTO E INSTALACAO </t>
  </si>
  <si>
    <t xml:space="preserve">01021 - CABO DE COBRE ISOLAMENTO ANTI-CHAMA 0,6/1KV 4MM2 (1 CONDUTOR) TP SINTENAX PIRELLI OU EQUIV </t>
  </si>
  <si>
    <t xml:space="preserve">Item: 83421                    </t>
  </si>
  <si>
    <t xml:space="preserve">Serviço:  CABO DE COBRE ISOLAMENTO TERMOPLASTICO 0,6/1KV 16MM2 ANTI-CHAMA - FORNECIMENTO E INSTALACAO </t>
  </si>
  <si>
    <t xml:space="preserve">00995 - CABO DE COBRE ISOLAMENTO ANTI-CHAMA 0,6/1KV 16MM2 (1 CONDUTOR) TP SINTENAX PIRELLI OU EQUIV </t>
  </si>
  <si>
    <t xml:space="preserve">Item: 83431                    </t>
  </si>
  <si>
    <t xml:space="preserve">Serviço:  CABO DE COBRE ISOLAMENTO TERMOPLASTICO 0,6/1KV 95MM2 ANTI-CHAMA - FORNECIMENTO E INSTALACAO </t>
  </si>
  <si>
    <t xml:space="preserve">00998 - CABO DE COBRE ISOLAMENTO ANTI-CHAMA 0,6/1KV 95MM2 (1 CONDUTOR) TP SINTENAX PIRELLI OU EQUIV </t>
  </si>
  <si>
    <t xml:space="preserve">Item: 89744                    </t>
  </si>
  <si>
    <t xml:space="preserve">Serviço:  JOELHO 90 GRAUS, PVC, SERIE NORMAL, ESGOTO PREDIAL, DN 100 MM, JUNTA ELÁSTICA, FORNECIDO E INSTALADO EM RAMAL DE DESCARGA OU RAMAL DE ESGOTOSANITÁRIO. AF_12/2014 </t>
  </si>
  <si>
    <t xml:space="preserve">00246 - AUXILIAR DE ENCANADOR OU BOMBEIRO HIDRAULICO </t>
  </si>
  <si>
    <t xml:space="preserve">02696 - ENCANADOR OU BOMBEIRO HIDRAULICO </t>
  </si>
  <si>
    <t xml:space="preserve">00301 - ANEL BORRACHA PARA TUBO ESGOTO PREDIAL, DN 100 MM (NBR 5688) </t>
  </si>
  <si>
    <t xml:space="preserve">03520 - JOELHO PVC SOLD 90G PB P/ ESG PREDIAL DN 100MM </t>
  </si>
  <si>
    <t xml:space="preserve">20078 - PASTA LUBRIFICANTE PARA USO EM TUBOS DE PVC COM ANEL DE BORRACHA (POTE DE 400* G) </t>
  </si>
  <si>
    <t xml:space="preserve">Serviço:  EQUIPE DE MANUTENÇÃO DAS INSTA LAÇÕES ELETRICAS              </t>
  </si>
  <si>
    <t xml:space="preserve">Item: 72332                    </t>
  </si>
  <si>
    <t xml:space="preserve">Serviço:  INTERRUPTOR SIMPLES DE EMBUTIR 10A/250V 2 TECLAS, COM PLACA - FORNECIMENTO E INSTALACAO </t>
  </si>
  <si>
    <t xml:space="preserve">07559 - !EM PROCESSO DE DESATIVACAO! CONJUNTO EMBUTIR 2 INTERRUPTORES SIMPLES 10A/250V C/ PLACA, TP SILENTOQUE PIAL OU EQUIV </t>
  </si>
  <si>
    <t xml:space="preserve">Item: 83467                    </t>
  </si>
  <si>
    <t xml:space="preserve">Serviço:  INTERRUPTOR SIMPLES DE EMBUTIR 10A/250V 3 TECLAS, COM PLACA - FORNECIMENTO E INSTALACAO </t>
  </si>
  <si>
    <t xml:space="preserve">07560 - !EM PROCESSO DE DESATIVACAO! CONJUNTO EMBUTIR 3 INTERRUPTORES SIMPLES 10A/250V C/ PLACA, TP SILENTOQUE PIAL OU EQUIV </t>
  </si>
  <si>
    <t xml:space="preserve">Serviço:  BUCHA S8+PARAFUSO                                            </t>
  </si>
  <si>
    <t xml:space="preserve">07583 - BUCHA NYLON S-8 C/ PARAFUSO ACO ZINC CAB CHATA ROSCA SOBERBA 4,8 X 50MM </t>
  </si>
  <si>
    <t xml:space="preserve">Item: ELE-DIS-061              </t>
  </si>
  <si>
    <t xml:space="preserve">Serviço:  DISJUNTOR BIPOLAR TERMOMAGNÉTICO 5KA, DE 15A </t>
  </si>
  <si>
    <t xml:space="preserve">ELE-DIS-061 - DISJUNTOR BIPOLAR TERMOMAGNÉTICO 5KA, DE 15A </t>
  </si>
  <si>
    <t xml:space="preserve">Item: ELE-DIS-062              </t>
  </si>
  <si>
    <t xml:space="preserve">Serviço:  DISJUNTOR BIPOLAR TERMOMAGNÉTICO 5KA, DE 16A </t>
  </si>
  <si>
    <t xml:space="preserve">ELE-DIS-062 - DISJUNTOR BIPOLAR TERMOMAGNÉTICO 5KA, DE 16A </t>
  </si>
  <si>
    <t xml:space="preserve">Item: ELE-DIS-063              </t>
  </si>
  <si>
    <t xml:space="preserve">Serviço:  DISJUNTOR BIPOLAR TERMOMAGNÉTICO 5KA, DE 20A </t>
  </si>
  <si>
    <t xml:space="preserve">ELE-DIS-063 - DISJUNTOR BIPOLAR TERMOMAGNÉTICO 5KA, DE 20A </t>
  </si>
  <si>
    <t xml:space="preserve">Item: C1638                    </t>
  </si>
  <si>
    <t xml:space="preserve">Serviço:  LUMINÁRIA FLUORESCENTE COMPLETA (2 X 32)W </t>
  </si>
  <si>
    <t xml:space="preserve">I0042 - AJUDANTE DE ELETRICISTA                                      </t>
  </si>
  <si>
    <t xml:space="preserve">I2312 - ELETRICISTA                                                  </t>
  </si>
  <si>
    <t xml:space="preserve">I1371 - LUMINARIA FLUORESCENTE         COMPLETA ( 2 X 32 )W          </t>
  </si>
  <si>
    <t xml:space="preserve">Item: C1661                    </t>
  </si>
  <si>
    <t xml:space="preserve">Serviço:  LUMINÁRIA FLUORESCENTE COMPLETA ( 2 X 16 )W </t>
  </si>
  <si>
    <t xml:space="preserve">I1370 - LUMINARIA FLUORESCENTE         COMPLETA ( 2 X 16 )W          </t>
  </si>
  <si>
    <t xml:space="preserve">Item: SPDA-ABR-005             </t>
  </si>
  <si>
    <t xml:space="preserve">Serviço:  ABRAÇADEIRA TIPO D, CUNHA </t>
  </si>
  <si>
    <t xml:space="preserve">SPDA-ABR-005 - ABRAÇADEIRA TIPO D, CUNHA </t>
  </si>
  <si>
    <t xml:space="preserve">Item: CAB-ANI-005              </t>
  </si>
  <si>
    <t xml:space="preserve">Serviço:  ANILHA (MARCADOR) PARA IDENTIFICAÇÃO DE CABOS (# 6 MM2) - 500 UN </t>
  </si>
  <si>
    <t xml:space="preserve">Unid: 500UN </t>
  </si>
  <si>
    <t xml:space="preserve">CAB-ANI-005 - ANILHA (MARCADOR) PARA IDENTIFICAÇÃO DE CABOS (# 6 MM2) - 500 UN </t>
  </si>
  <si>
    <t xml:space="preserve">Item: 10254/ORSE               </t>
  </si>
  <si>
    <t xml:space="preserve">Serviço:  QDM-06 CAIXA PARA QUADRO DE DISTRIBUIÇÃO, SOBREPOR,METÁLICO, TRATAMENTO ANTICORROSIVO, ESPELHO INTERNO, PORTA E TRINCO PINT A PÓ P </t>
  </si>
  <si>
    <t xml:space="preserve">11023/ORSE - QDM-06 CAIXA PARA QUADRO DE DISTRIBUIÇÃO, SOBREPOR,METÁLICO, TRATAMENTO ANTICORROSIVO, ESPELHO INTERNO </t>
  </si>
  <si>
    <t xml:space="preserve">Item: ELE-SUP-010              </t>
  </si>
  <si>
    <t xml:space="preserve">Serviço:  SUPRESSOR DE SURTO PARA PROTEÇÃO DE CENTRAL DE TELECOMUNICAÇÕES 175V 20KA </t>
  </si>
  <si>
    <t xml:space="preserve">ELE-SUP-010 - SUPRESSOR DE SURTO PARA PROTEÇÃO DE CENTRAL DE TELECOMUNICAÇÕES </t>
  </si>
  <si>
    <t xml:space="preserve">Item: C1406                    </t>
  </si>
  <si>
    <t xml:space="preserve">Serviço:  FORNECIMENTO E INSTALAÇÃO DE BARRAMENTO DE COBRE P/QUADROS </t>
  </si>
  <si>
    <t xml:space="preserve">I0192 - BARRAMENTO DE COBRE 3/8''                                    </t>
  </si>
  <si>
    <t xml:space="preserve">Item: C2494                    </t>
  </si>
  <si>
    <t xml:space="preserve">Serviço:  TOMADA VOLTAMP - 30A (MACHO/FÊMEA) </t>
  </si>
  <si>
    <t xml:space="preserve">I2120 - TOMADA VOLTAMP - 30A           (MACHO/FEMEA)                 </t>
  </si>
  <si>
    <t xml:space="preserve">Serviço:  BLOCO DE DISTRIBUUIÇÃO 125A    TETRAPOLAR                    </t>
  </si>
  <si>
    <t xml:space="preserve">IM7405 - BLOCO DE DISTRIBUIÇÃO 125A     TETRAPOLAR                    </t>
  </si>
  <si>
    <t xml:space="preserve">Item: C4530                    </t>
  </si>
  <si>
    <t xml:space="preserve">Serviço:  DISJUNTOR DIFERENCIAL DR-16A - 40A, 30mA </t>
  </si>
  <si>
    <t xml:space="preserve">I0037 - AJUDANTE                                                     </t>
  </si>
  <si>
    <t xml:space="preserve">I8365 - DISJUNTOR DIFERENCIAL DR-16A - 40A, 30mA                     </t>
  </si>
  <si>
    <t xml:space="preserve">Item: ELE-CAL-045              </t>
  </si>
  <si>
    <t xml:space="preserve">Serviço:  ELETROCALHA PERFURADA GALVANIZADA ELETROLÍTICA CHAPA 14 - 100 X 50 MM COM TAMPA, INCLUSIVE CONEXÃO </t>
  </si>
  <si>
    <t xml:space="preserve">ELE-CAL-045 - ELETROCALHA PERFURADA GALVANIZADA ELETROLÍTICA CHAPA 14 - 100 X 50 MM COM TAMPA, INCLUSIVE CONEXÃO </t>
  </si>
  <si>
    <t xml:space="preserve">Item: ELE-PER-080              </t>
  </si>
  <si>
    <t xml:space="preserve">Serviço:  VERGALHÃO DE AÇO COM ROSCA TOTAL PARA PERFILADO (DIÂMETRO: 1/4") </t>
  </si>
  <si>
    <t xml:space="preserve">14148 - PORCA UNIAO/JUNCAO ZINCADA SEXTAVADA 1/4 ", CHAVE 7/16 ", COMPRIMENTO = 25 MM </t>
  </si>
  <si>
    <t xml:space="preserve">ELE-PER-080 - VERGALHÃO DE AÇO COM ROSCA TOTAL PARA PERFILADO (DIÂMETRO: 1/4") </t>
  </si>
  <si>
    <t xml:space="preserve">Item: C3482                    </t>
  </si>
  <si>
    <t xml:space="preserve">Serviço:  TERMINAL OLHAL PARA CABO DE 1,50MM2 À 2,50MM2 </t>
  </si>
  <si>
    <t xml:space="preserve">I6160 - TERMINAL OLHAL PARA CABO DE    1,50mm2 A 2,50mm2             </t>
  </si>
  <si>
    <t xml:space="preserve">Item: C3483                    </t>
  </si>
  <si>
    <t xml:space="preserve">Serviço:  TERMINAL OLHAL PARA CABO DE 4,00MM2 À 6,00MM2 </t>
  </si>
  <si>
    <t xml:space="preserve">I6161 - CENTRAL DE TELEFONIA C/ 50 RAMAIS E 10LINHAS TRONCO (FORN./MONTAGEM) </t>
  </si>
  <si>
    <t xml:space="preserve">Item: ELE-PER-070              </t>
  </si>
  <si>
    <t xml:space="preserve">Serviço:  SUPORTE EM CHAPA DE AÇO PARA PERFILADO </t>
  </si>
  <si>
    <t xml:space="preserve">ELE-PER-070 - SUPORTE EM CHAPA DE AÇO PARA PERFILADO </t>
  </si>
  <si>
    <t xml:space="preserve">Item: 09422/ORSE               </t>
  </si>
  <si>
    <t xml:space="preserve">Serviço:  TOMADA EMBUTIR 3P+T, TIPO INDUSTRIAL, 32A, 220/240 REF:N-4249, COR AZUL, MARCA STECK OU SIMILAR </t>
  </si>
  <si>
    <t xml:space="preserve">00068/ORSE - SERVENTE                                                     </t>
  </si>
  <si>
    <t xml:space="preserve">00052/ORSE - ELETRICISTA                                                  </t>
  </si>
  <si>
    <t xml:space="preserve">09761/ORSE - TOMADA EMBUTIR 3P+T, TIPO INDUSTRIAL, 32A, 220/240 REF:N-4249, COR AZUL, MARCA STECK OU SIMILAR </t>
  </si>
  <si>
    <t xml:space="preserve">Item: 89742                    </t>
  </si>
  <si>
    <t xml:space="preserve">Serviço:  CURVA CURTA 90 GRAUS, PVC, SERIE NORMAL, ESGOTO PREDIAL, DN 75 MM, JUNTA ELÁSTICA, FORNECIDO E INSTALADO EM RAMAL DE DESCARGA OU RAMAL DE ESGOTO SANITÁRIO. AF_12/2014 </t>
  </si>
  <si>
    <t xml:space="preserve">00297 - ANEL BORRACHA PARA TUBO ESGOTO PREDIAL DN 75 MM (NBR 5688) </t>
  </si>
  <si>
    <t xml:space="preserve">01951 - CURVA PVC 90G CURTA PVC P/ ESG PREDIAL DN 75MM </t>
  </si>
  <si>
    <t xml:space="preserve">Serviço:  FITA ISOLANTE 19 MMX20M                                      </t>
  </si>
  <si>
    <t xml:space="preserve">20111 - FITA ISOLANTE ADESIVA ANTI-CHAMA, USO ATÉ 750 V, EM ROLO DE 19 MM X 20 M </t>
  </si>
  <si>
    <t xml:space="preserve">Item: ELE-CON-016              </t>
  </si>
  <si>
    <t xml:space="preserve">Serviço:  CONDULETE TIPO C EM ALUMÍNIO PARA ELETRODUTO ROSCADO D = 1 1/4" </t>
  </si>
  <si>
    <t xml:space="preserve">ELE-CON-016 - CONDULETE TIPO C EM ALUMÍNIO PARA ELETRODUTO ROSCADO D = 1 1/4" </t>
  </si>
  <si>
    <t xml:space="preserve">Item: 83371                    </t>
  </si>
  <si>
    <t xml:space="preserve">Serviço:  QUADRO DE DISTRIBUICAO PARA TELEFONE N.2, 20X20X12CM EM CHAPA METALICA, DE EMBUTIR, SEM ACESSORIOS, PADRAO TELEBRAS, FORNECIMENTO E INSTALACAO </t>
  </si>
  <si>
    <t xml:space="preserve">04750 - PEDREIRO </t>
  </si>
  <si>
    <t xml:space="preserve">11250 - CAIXA DE PASSAGEM N 2 PADRAO TELEBRAS DIM 20 X 20 X 12CM EM CHAPA DE ACO GALV </t>
  </si>
  <si>
    <t xml:space="preserve">01106 - CAL HIDRATADA, DE 1A. QUALIDADE, PARA ARGAMASSA </t>
  </si>
  <si>
    <t xml:space="preserve">IM9418 - BLOCO DE DISTRIBUIÇÃO 125A     TETRAPOLAR                    </t>
  </si>
  <si>
    <t xml:space="preserve">Serviço:  MANUTENÇÃO ELÉTRICA                                          </t>
  </si>
  <si>
    <t xml:space="preserve">06046 - RETROESCAVADEIRA SOBRE RODAS COM CARREGADEIRA, TRACAO 4 X 4, POTENCIA LIQUIDA 72 HP, PESO OPERACIONAL MINIMO DE 7140 KG, CAPACIDADE MINIMA DA CARREGADEIRA DE 0,79 M3 E DA RETROESCAVADEIRA MINIMA DE 0,18 M3, PRO </t>
  </si>
  <si>
    <t xml:space="preserve">11281 - COMPACTADOR DE SOLOS DE PERCURSAO (SOQUETE) COM MOTOR A GASOLINA 4 TEMPOS DE 3 HP (3 CV) </t>
  </si>
  <si>
    <t xml:space="preserve">04234 - OPERADOR DE ESCAVADEIRA </t>
  </si>
  <si>
    <t xml:space="preserve">07334 - ADESIVO PARA ARGAMASSAS E CHAPISCOS </t>
  </si>
  <si>
    <t xml:space="preserve">00369 - AREIA AMARELA, AREIA BARRADA OU ARENOSO (RETIRADA NO AREAL, SEM TRANSPORTE) </t>
  </si>
  <si>
    <t xml:space="preserve">10511 - CIMENTO PORTLAND COMPOSTO CP II-32 (SACO DE 50 KG) </t>
  </si>
  <si>
    <t xml:space="preserve">50KG  </t>
  </si>
  <si>
    <t xml:space="preserve">04791 - COLA CONTATO P/ CHAPA VINÍLICA/BORRACHA </t>
  </si>
  <si>
    <t xml:space="preserve">04221 - OLEO DIESEL COMBUSTIVEL COMUM </t>
  </si>
  <si>
    <t xml:space="preserve">04729 - PEDRA BRITADA GRADUADA, CLASSIFICADA (POSTO PEDREIRA/FORNECEDOR, SEM FRETE) </t>
  </si>
  <si>
    <t xml:space="preserve">04792 - PISO VINÍLICO EM PLACAS DE 30 X 30CM, C/ FLASH, ESP = 3,2MM </t>
  </si>
  <si>
    <t xml:space="preserve">Item: ELE-DUT-020              </t>
  </si>
  <si>
    <t xml:space="preserve">Serviço:  DUTO CORRUGADO EM PEAD (POLIETILENO DE ALTA DENSIDADE), PARA PROTEÇÃO DE CABOS SUBTERRÂNEOS Ø 4" (100 MM) </t>
  </si>
  <si>
    <t xml:space="preserve">ELE-DUT-020 - DUTO CORRUGADO EM PEAD (POLIETILENO DE ALTA DENSIDADE), PARA PROTEÇÃO DE CABOS SUBTERRÂNEOS Ø 4" (100 MM) </t>
  </si>
  <si>
    <t xml:space="preserve">Item: ELE-PER-010              </t>
  </si>
  <si>
    <t xml:space="preserve">Serviço:  PERFILADO LISO EM CHAPA DE AÇO , DIMENSÕES 38 X 38 MM 600MM EM CHAPA 1,25MM </t>
  </si>
  <si>
    <t xml:space="preserve">ELE-PER-010 - PERFILADO LISO EM CHAPA DE AÇO , DIMENSÕES 38 X 38 MM </t>
  </si>
  <si>
    <t xml:space="preserve">Item: 07877/ORSE               </t>
  </si>
  <si>
    <t xml:space="preserve">Serviço:  CURVA HORIZONTAL 100 X 50 MM PARA ELETROCALHA METÁLICA, COM ÂNGULO 90° (REF.: MOPA OU SIMILAR) EM CHAPA DE 1,25MM </t>
  </si>
  <si>
    <t xml:space="preserve">03997/ORSE - CURVA HORIZONTAL 100 X 50 MM PARA ELETROCALHA METÁLICA, COM ÂNGULO 90° (REF.:MOPA OU SIMILAR) </t>
  </si>
  <si>
    <t xml:space="preserve">Item: 00666/ORSE               </t>
  </si>
  <si>
    <t xml:space="preserve">Serviço:  CAIXA DE PASSAGEM 30X30CM EM CHAPA DE AÇO GALVANIZADO - FORNECIMENTO </t>
  </si>
  <si>
    <t xml:space="preserve">00485/ORSE - CAIXA DE PASSAGEM 30X30CM, EM  CHAPA DE AÇO GALVANIZADO      </t>
  </si>
  <si>
    <t xml:space="preserve">Item: 08419/ORSE               </t>
  </si>
  <si>
    <t xml:space="preserve">Serviço:  DISJUNTOR TERMOMAGNETICO TRIPOLAR 50 A, PADRÃO DIN (EUROPEU - LINHA BRANCA), CURVA C, CORRENTE 5KA </t>
  </si>
  <si>
    <t xml:space="preserve">03699/ORSE - DISJUNTOR TRIPOLAR 50 A, PADRÃO DIN ( LINHA BRANCA ), CURVA DE DISPARO C, CORRENTE DE INTERRUPÇÃO 5KA, REF.: SIEMENS 5SX1 OU SIMILAR. </t>
  </si>
  <si>
    <t xml:space="preserve">Item: 04202/ORSE               </t>
  </si>
  <si>
    <t xml:space="preserve">Serviço:  PRENSA CABO DE 4/4",           FORNECIMENTO                  </t>
  </si>
  <si>
    <t xml:space="preserve">03304/ORSE - PRENSA CABO DE 3/4"                                          </t>
  </si>
  <si>
    <t xml:space="preserve">Item: ELE-CXS-135              </t>
  </si>
  <si>
    <t xml:space="preserve">Serviço:  CAIXA DE PASSAGEM Nº 3 PADRÃO TELEBRÁS DIM. (40 X 40 X 12) CM EM CHAPA DE AÇO GALVANIZADO </t>
  </si>
  <si>
    <t xml:space="preserve">ELE-CXS-135 - CAIXA DE PASSAGEM Nº 3 PADRÃO TELEBRÁS DIM. (40 X 40 X 12) CM EM CHAPA DE AÇO GALVANIZADO </t>
  </si>
  <si>
    <t xml:space="preserve">Item: 04225/ORSE               </t>
  </si>
  <si>
    <t xml:space="preserve">Serviço:  TERMINAL DE CONEXÃO SPTF D=1" P/TUBO METÁLICO FLEX., SEALTUBO OU SIMILAR, FORNECIMENTO </t>
  </si>
  <si>
    <t xml:space="preserve">03828/ORSE - TERMINAL DE CONEXÃO SPTF D=1" PARA TUBO METÁLICO FLEXÍVEL (REF. SEALTUBO OU SIMILAR) </t>
  </si>
  <si>
    <t xml:space="preserve">Serviço:  BARRAMENTO TIPO PENTE TRIFÁSICO CORRENTE 80A </t>
  </si>
  <si>
    <t xml:space="preserve">Item: 74130/007                </t>
  </si>
  <si>
    <t xml:space="preserve">Serviço:  DISJUNTOR TERMOMAGNETICO TRIPOLAR EM CAIXA MOLDADA 250A 600V, FORNECIMENTO E INSTALACAO </t>
  </si>
  <si>
    <t xml:space="preserve">02393 - DISJUNTOR TERMOMAGNETICO TRIPOLAR 250 A / 600 V, TIPO FXD </t>
  </si>
  <si>
    <t xml:space="preserve">Item: ELE-CON-185              </t>
  </si>
  <si>
    <t xml:space="preserve">Serviço:  CONJUNTO TAMPA E INTERRUPTOR SIMPLES PARA CONDULETE 3/4" </t>
  </si>
  <si>
    <t xml:space="preserve">Unid: CJ    </t>
  </si>
  <si>
    <t xml:space="preserve">12029 - CONDULETE PVC TIPO "XA" D = 3/4" S/TAMPA" </t>
  </si>
  <si>
    <t xml:space="preserve">ELE-CON-185 - CONJUNTO TAMPA E INTERRUPTOR SIMPLES PARA CONDULETE 3/4" </t>
  </si>
  <si>
    <t xml:space="preserve">CJ    </t>
  </si>
  <si>
    <t xml:space="preserve">Item: ELE-ELE-090              </t>
  </si>
  <si>
    <t xml:space="preserve">Serviço:  ELETRODUTO AÇO GALVANIZADO LEVE, INCLUSIVE CONEXÕES D = 4" </t>
  </si>
  <si>
    <t xml:space="preserve">ELE-ELE-090 - ELETRODUTO AÇO GALVANIZADO LEVE, INCLUSIVE CONEXÕES D = 4" </t>
  </si>
  <si>
    <t xml:space="preserve">Item: 73801/001                </t>
  </si>
  <si>
    <t xml:space="preserve">Serviço:  DEMOLICAO DE PISO DE ALTA RESISTENCIA </t>
  </si>
  <si>
    <t xml:space="preserve">Item: DEM-LOU-005              </t>
  </si>
  <si>
    <t xml:space="preserve">Serviço:  REMOÇÃO DE LOUÇAS (LAVATÓRIO, BANHEIRA, PIA, VASO SANITÁRIO, TANQUE) </t>
  </si>
  <si>
    <t xml:space="preserve">DEM-LOU-005 - REMOÇÃO DE LOUÇAS (LAVATÓRIO, BANHEIRA, PIA, VASO SANITÁRIO, TANQUE) </t>
  </si>
  <si>
    <t xml:space="preserve">Item: 04.014.0095-A            </t>
  </si>
  <si>
    <t xml:space="preserve">Serviço:  LOCACAO DE CACAMBA DE ACO TIPO CONTAINER COM 5M3 DE CAPACIDADE,PARA RETIRADA DE ENTULHO DE OBRA,INCLUSIVE CARREGAMENTO,TRANSPORTE E DESCARREGAMENTO,EXCLUSIVE TAXA PARA DESCARGA EMLOCAIS AUTORIZADOS E/OU LICENCIADOS (VIDE ITEM 04.014.0110) </t>
  </si>
  <si>
    <t xml:space="preserve">10962 - ALUGUEL CACAMBA DE ACO TIPO CONTAINER C/5M3 CAPAC.P/RETIRADA ENTULHO OBRA,INCLUSIVE CARREGAM.,TRANSP.E DESCARREGAMENTO </t>
  </si>
  <si>
    <t xml:space="preserve">Item: 03659/ORSE               </t>
  </si>
  <si>
    <t xml:space="preserve">Serviço:  BACIA SANITARIA C/CAIXA DE DESCARGA ACOPLADA, LINHA VERSATO 07353/07570, CELITE OU SIMILAR, INCL. ASSENTO CELITE VERSATO 07983 OU </t>
  </si>
  <si>
    <t xml:space="preserve">00053/ORSE - ENCANADOR HIDRÁULICO                                         </t>
  </si>
  <si>
    <t xml:space="preserve">00168/ORSE - ANEL DE VEDAÇÃO (DECANE AV     90L) OU SIMILAR               </t>
  </si>
  <si>
    <t xml:space="preserve">00669/ORSE - CONJUNTO DE FIXAÇÃO PARA BACIA SANITÁRIA, DECA SP13 OU SIMILAR </t>
  </si>
  <si>
    <t xml:space="preserve">00899/ORSE - ENGATE EM PVC (LIGAÇÃO FLEXÍVEL), ACABAMENTO BRANCO, AKROS, 30 CM OU SIMILAR </t>
  </si>
  <si>
    <t xml:space="preserve">00981/ORSE - FITA VEDA ROSCA 18MM                                         </t>
  </si>
  <si>
    <t xml:space="preserve">02881/ORSE - BACIA SANITÁRIA COM CAIXA DE DESCARGA ACOPLADA, LINHA VERSATO 07353/07570, CELITE OU SIMILAR </t>
  </si>
  <si>
    <t xml:space="preserve">02886/ORSE - ASSENTO PARA BACIA SANITÁRIA, LINHA VERSATO 7987, CELITE OU SIMILAR </t>
  </si>
  <si>
    <t xml:space="preserve">Item: C4636                    </t>
  </si>
  <si>
    <t xml:space="preserve">Serviço:  LAVATÓRIO DE LOUÇA BRANCA C/ COLUNA SUSPENSA E ACESSÓRIOS </t>
  </si>
  <si>
    <t xml:space="preserve">I2320 - ENCANADOR                                                    </t>
  </si>
  <si>
    <t xml:space="preserve">I0043 - AJUDANTE DE ENCANADOR                                        </t>
  </si>
  <si>
    <t xml:space="preserve">I0301 - BUCHA PLASTICA 8MM                                           </t>
  </si>
  <si>
    <t xml:space="preserve">I1091 - ENGATE CROMADO                                               </t>
  </si>
  <si>
    <t xml:space="preserve">I1180 - FITA DE VEDAÇÃO                                              </t>
  </si>
  <si>
    <t xml:space="preserve">I1579 - PARAFUSO CROMADO P/FIXAÇÃO     SANITARIOS                    </t>
  </si>
  <si>
    <t xml:space="preserve">I1864 - SIFÃO METALICO TIPO COPO DN 1  X1 1/2                        </t>
  </si>
  <si>
    <t xml:space="preserve">I2265 - VÁLVULA AMERICANA P/ PIA 1 1/2 X 3/4                         </t>
  </si>
  <si>
    <t xml:space="preserve">I8637 - LAVATÓRIO COM COLUNA SUSPENSA                                </t>
  </si>
  <si>
    <t xml:space="preserve">Item: 86906                    </t>
  </si>
  <si>
    <t xml:space="preserve">Serviço:  TORNEIRA CROMADA DE MESA, 1/2" OU 3/4", PARA LAVATÓRIO, PADRÃO POPULAR- FORNECIMENTO E INSTALAÇÃO. AF_12/2013 </t>
  </si>
  <si>
    <t xml:space="preserve">03146 - FITA VEDA ROSCA EM ROLOS DE 18 MM X 10 M (L X C) </t>
  </si>
  <si>
    <t xml:space="preserve">13415 - TORNEIRA CROMADA DE MESA PARA LAVATORIO, PADRAO POPULAR, 1/2 " OU 3/4 " (REF 1193) </t>
  </si>
  <si>
    <t xml:space="preserve">Item: ACE-BAR-005              </t>
  </si>
  <si>
    <t xml:space="preserve">Serviço:  BARRA DE APOIO EM AÇO INOX PARA P.N.E. L = 80 CM (LAVATÓRIO) </t>
  </si>
  <si>
    <t xml:space="preserve">ACE-BAR-005 - BARRA DE APOIO EM AÇO INOX PARA P.N.E. L = 80 CM (LAVATÓRIO) </t>
  </si>
  <si>
    <t xml:space="preserve">Item: 74125/002                </t>
  </si>
  <si>
    <t xml:space="preserve">Serviço:  ESPELHO CRISTAL ESPESSURA 4MM, COM MOLDURA EM ALUMINIO E COMPENSADO 6MM PLASTIFICADO COLADO </t>
  </si>
  <si>
    <t xml:space="preserve">06117 - AJUDANTE DE CARPINTEIRO </t>
  </si>
  <si>
    <t xml:space="preserve">10489 - VIDRACEIRO </t>
  </si>
  <si>
    <t xml:space="preserve">00148 - !EM PROCESSO DE DESATIVACAO! ADITIVO A BASE DE EMULSÃO DE POLIMERO SINTETICO PARA ARGAMASSA E CHAPISCO SIKAFIX SUPER OU EQUIVALENTE </t>
  </si>
  <si>
    <t xml:space="preserve">00587 - CANTONEIRA ALUMINIO ABAS DESIGUAIS 1 X 3/4 ", E = 1/8 " </t>
  </si>
  <si>
    <t xml:space="preserve">01344 - CHAPA DE MADEIRA COMPENSADA PLASTIFICADA PARA FORMA DE CONCRETO, DE *2,44 X 1,22* M, E = 6 MM </t>
  </si>
  <si>
    <t xml:space="preserve">11186 - ESPELHO CRISTAL E = 4 MM </t>
  </si>
  <si>
    <t xml:space="preserve">Item: 87246                    </t>
  </si>
  <si>
    <t xml:space="preserve">Serviço:  REVESTIMENTO CERÂMICO PARA PISO COM PLACAS TIPO GRÊS DE DIMENSÕES 35X35 CM APLICADA EM AMBIENTES DE ÁREA MENOR QUE 5 M2. AF_06/2014 </t>
  </si>
  <si>
    <t xml:space="preserve">04760 - AZULEJISTA OU LADRILHISTA </t>
  </si>
  <si>
    <t xml:space="preserve">01381 - ARGAMASSA COLANTE AC I PARA CERAMICAS </t>
  </si>
  <si>
    <t xml:space="preserve">01287 - PISO EM CERAMICA ESMALTADA EXTRA, PEI MAIOR OU IGUAL A 4, FORMATO MENOR OU IGUAL A 2025 CM2 </t>
  </si>
  <si>
    <t xml:space="preserve">34357 - REJUNTE COLORIDO </t>
  </si>
  <si>
    <t xml:space="preserve">Item: 72189                    </t>
  </si>
  <si>
    <t xml:space="preserve">Serviço:  RODAPE VINILICO ALTURA 5CM, ESPESSURA 1MM, FIXADO COM COLA </t>
  </si>
  <si>
    <t xml:space="preserve">04804 - RODAPE VINILICO 5CM E = 1MM </t>
  </si>
  <si>
    <t xml:space="preserve">Serviço:  PONTO DE ESGOTO PVC 100MM - MEDIA 1,10M DE TUBO PVC ESGOTO PREDIAL DN100MM E 1 JOELHO PVC 90GRAUS ESGOTO PREDIAL DN 100MM - FORNECIMENTO EINSTALACAO </t>
  </si>
  <si>
    <t xml:space="preserve">20079 - PASTA LUBRIFICANTE PARA USO EM TUBOS DE PVC COM ANEL DE BORRACHA (POTE DE 3.500* G) </t>
  </si>
  <si>
    <t xml:space="preserve">09836 - TUBO PVC SERIE NORMAL, DN 100 MM, PARA ESGOTO PREDIAL (NBR 5688) </t>
  </si>
  <si>
    <t xml:space="preserve">Item: 73986/001                </t>
  </si>
  <si>
    <t xml:space="preserve">Serviço:  FORRO DE GESSO EM PLACAS 60X60CM, ESPESSURA 1,2CM, INCLUSIVE FIXACAO COM ARAME </t>
  </si>
  <si>
    <t xml:space="preserve">12872 - GESSEIRO </t>
  </si>
  <si>
    <t xml:space="preserve">00345 - ARAME GALVANIZADO 18 BWG, 1,24MM (0,009 KG/M) </t>
  </si>
  <si>
    <t xml:space="preserve">03315 - GESSO </t>
  </si>
  <si>
    <t xml:space="preserve">04812 - PLACA DE GESSO PARA FORRO, DE *60 X 60* CM E ESPESSURA DE 12 MM (30 MM NAS BORDAS) SEM COLOCACAO </t>
  </si>
  <si>
    <t xml:space="preserve">Item: 74159/001                </t>
  </si>
  <si>
    <t xml:space="preserve">Serviço:  SOLEIRA EM ARDOSIA LARGURA 15CM ASSENTADA COM ARGAMASSA DE CIMENTO E AREIA TRACO 1:4 REJUNTE EM CIMENTO BRANCO </t>
  </si>
  <si>
    <t xml:space="preserve">01380 - CIMENTO BRANCO </t>
  </si>
  <si>
    <t xml:space="preserve">04715 - |EM PROCESSO DE DESATIVACAO| PEDRA ARDOSIA CINZA IRREGULAR </t>
  </si>
  <si>
    <t xml:space="preserve">Item: 89957                    </t>
  </si>
  <si>
    <t xml:space="preserve">Serviço:  PONTO DE CONSUMO DE ÁGUA FRIA (SUBRAMAL) COM TUBULAÇÃO DE PVC, DN 25 MM, INSTALADO EM RAMAL DE ÁGUA. AF_12/2014 </t>
  </si>
  <si>
    <t xml:space="preserve">00122 - ADESIVO PLASTICO PARA PVC, FRASCO COM 850 GR </t>
  </si>
  <si>
    <t xml:space="preserve">03524 - JOELHO PVC SOLD 90G C/BUCHA DE LATAO 25MM X 3/4" </t>
  </si>
  <si>
    <t xml:space="preserve">03529 - JOELHO PVC SOLD 90G P/ AGUA FRIA PREDIAL 25 MM </t>
  </si>
  <si>
    <t xml:space="preserve">03767 - LIXA EM FOLHA PARA PAREDE OU MADEIRA, NUMERO 120 (COR VERMELHA) </t>
  </si>
  <si>
    <t xml:space="preserve">20083 - SOLUCAO LIMPADORA PARA PVC, FRASCO COM 1000 CM3 </t>
  </si>
  <si>
    <t xml:space="preserve">07139 - TE PVC SOLD 90G P/ AGUA FRIA PREDIAL 25MM </t>
  </si>
  <si>
    <t xml:space="preserve">09868 - TUBO PVC, SOLDAVEL, DN 25 MM, AGUA FRIA (NBR-5648) </t>
  </si>
  <si>
    <t xml:space="preserve">Item: 89709                    </t>
  </si>
  <si>
    <t xml:space="preserve">Serviço:  RALO SIFONADO, PVC, DN 100 X 40 MM, JUNTA SOLDÁVEL, FORNECIDO E INSTALADO EM RAMAL DE DESCARGA OU EM RAMAL DE ESGOTO SANITÁRIO. AF_12/2014_P </t>
  </si>
  <si>
    <t xml:space="preserve">11741 - RALO SIFONADO PVC CILINDRICO, 100 X 40 MM, COM GRELHA REDONDA BRANCA </t>
  </si>
  <si>
    <t xml:space="preserve">Item: 85411                    </t>
  </si>
  <si>
    <t xml:space="preserve">Serviço:  REMOCAO DE RODAPE CERAMICO </t>
  </si>
  <si>
    <t xml:space="preserve">Item: BAN-ROD-010              </t>
  </si>
  <si>
    <t xml:space="preserve">Serviço:  RODABANCADA EM GRANITO CINZA ANDORINHA H = 10 CM, E = 2 CM </t>
  </si>
  <si>
    <t xml:space="preserve">BAN-ROD-010 - RODABANCADA EM GRANITO CINZA ANDORINHA H = 10 CM, E = 2 CM </t>
  </si>
  <si>
    <t xml:space="preserve">Item: BAN-GRA-005              </t>
  </si>
  <si>
    <t xml:space="preserve">Serviço:  BANCADA EM GRANITO CINZA ANDORINHA E = 3 CM, APOIADA EM CONSOLE DE METALON 20 X 30 MM </t>
  </si>
  <si>
    <t xml:space="preserve">BAN-GRA-005 - BANCADA EM GRANITO CINZA ANDORINHA E = 3 CM, APOIADA EM CONSOLE DE METALON 20 X 30 MM </t>
  </si>
  <si>
    <t xml:space="preserve">Item: 84191                    </t>
  </si>
  <si>
    <t xml:space="preserve">Serviço:  PISO EM GRANILITE, MARMORITE OU GRANITINA ESPESSURA 8 MM, INCLUSO JUNTAS DE DILATACAO PLASTICAS </t>
  </si>
  <si>
    <t xml:space="preserve">03671 - JUNTA PLASTICA DE DILATACAO PARA PISOS, COR CINZA, 17 X 3 MM (ALTURA X ESPESSURA) </t>
  </si>
  <si>
    <t xml:space="preserve">04786 - PISO EM GRANILITE, MARMORITE OU GRANITINA, AGREGADO COR PRETO, CINZA, PALHA OU BRANCO, E= *8 MM </t>
  </si>
  <si>
    <t xml:space="preserve">Item: 73630                    </t>
  </si>
  <si>
    <t xml:space="preserve">Serviço:  RODAPE EM CONCRETO (CIMENTO, AREIA GROSSA E PEDRISCO), ALTURA 8CM </t>
  </si>
  <si>
    <t xml:space="preserve">10535 - BETONEIRA CAPACIDADE NOMINAL 400 L, CAPACIDADE DE MISTURA 280 L, MOTOR ELETRICO TRIFASICO 220/380 V POTENCIA 2 CV, SEM CARREGADOR </t>
  </si>
  <si>
    <t xml:space="preserve">04720 - PEDRA BRITADA N. 0 OU PEDRISCO (POSTO PEDREIRA/FORNECEDOR, SEM FRETE) </t>
  </si>
  <si>
    <t xml:space="preserve">02705 - ENERGIA ELETRICA ATE 2000 KWH INDUSTRIAL, SEM DEMANDA </t>
  </si>
  <si>
    <t xml:space="preserve">KW/H  </t>
  </si>
  <si>
    <t xml:space="preserve">Item: C1208                    </t>
  </si>
  <si>
    <t xml:space="preserve">Serviço:  EMASSAMENTO DE PAREDES INTERNAS 2 DEMÃOS C/MASSA DE PVA </t>
  </si>
  <si>
    <t xml:space="preserve">I0045 - AJUDANTE DE PINTOR                                           </t>
  </si>
  <si>
    <t xml:space="preserve">I2395 - PINTOR                                                       </t>
  </si>
  <si>
    <t xml:space="preserve">I1347 - LIXA PARA MADEIRA/MASSA                                      </t>
  </si>
  <si>
    <t xml:space="preserve">I1513 - MASSA CORRIDA A BASE DE PVA                                  </t>
  </si>
  <si>
    <t xml:space="preserve">Item: 88489                    </t>
  </si>
  <si>
    <t xml:space="preserve">Serviço:  APLICAÇÃO MANUAL DE PINTURA COM TINTA LÁTEX ACRÍLICA EM PAREDES, DUASDEMÃOS. AF_06/2014 </t>
  </si>
  <si>
    <t xml:space="preserve">04783 - PINTOR </t>
  </si>
  <si>
    <t xml:space="preserve">07356 - TINTA ACRILICA PREMIUM, COR BRANCO FOSCO </t>
  </si>
  <si>
    <t xml:space="preserve">Item: 88486                    </t>
  </si>
  <si>
    <t xml:space="preserve">Serviço:  APLICAÇÃO MANUAL DE PINTURA COM TINTA LÁTEX PVA EM TETO, DUAS DEMÃOS.AF_06/2014 </t>
  </si>
  <si>
    <t xml:space="preserve">07345 - TINTA LATEX PVA PREMIUM, COR BRANCA </t>
  </si>
  <si>
    <t xml:space="preserve">Serviço:  ARMÁRIO EM MDF COR A DEFINIR   AERO 8 PTOS 4X0,6X0,4 M       </t>
  </si>
  <si>
    <t xml:space="preserve">01214 - CARPINTEIRO DE ESQUADRIA </t>
  </si>
  <si>
    <t xml:space="preserve">01340 - CHAPA DE LAMINADO MELAMINICO, LISO FOSCO, DE *1,25 X 3,08* M, E = 0,8 MM </t>
  </si>
  <si>
    <t xml:space="preserve">01362 - CHAPA DE MADEIRA COMPENSADA DE PINUS, VIROLA OU EQUIVALENTE, DE *2,2 X 1,6* M, E = 15 MM </t>
  </si>
  <si>
    <t xml:space="preserve">01339 - COLA A BASE DE RESINA SINTETICA PARA CHAPA DE LAMINADO MELAMINICO </t>
  </si>
  <si>
    <t xml:space="preserve">11449 - DOBRADICA TP PIANO FERRO LATONADO 1" X 3M P/ PORTA ARMARIO </t>
  </si>
  <si>
    <t xml:space="preserve">20247 - PREGO DE ACO 15 X 15 C/ CABECA </t>
  </si>
  <si>
    <t xml:space="preserve">11522 - PUXADOR CONCHA LATAO CROMADO OU POLIDO P/ PORTA/JAN CORRER C/ FURO P/ CHAVE - 4 X 10CM </t>
  </si>
  <si>
    <t xml:space="preserve">Serviço:  ARMÁRIO EM MDF COR A DEFINIR   C/6 PORTAS 2,24X0,600,40      </t>
  </si>
  <si>
    <t xml:space="preserve">Serviço:  ARMÁRIO EM MDF COR A DEFINIR   C/4 PORTAS 1,5X0,60X0,30      </t>
  </si>
  <si>
    <t xml:space="preserve">Serviço:  ARMÁRIO EM MDF COR A DEFINIR   C/6 PORTAS 1,60X2X0,35        </t>
  </si>
  <si>
    <t xml:space="preserve">Serviço:  ARMÁRIO EM MDF COR A DEFINIR   C/4 PORTAS 3,0X0,83X0,60      </t>
  </si>
  <si>
    <t xml:space="preserve">Serviço:  ARMÁRIO EM MDF COR A DEFINIR   C/6 PORTAS 2,70X0,83X0,60     </t>
  </si>
  <si>
    <t xml:space="preserve">Serviço:  ARMÁRIO EM MDF COR A DEFINIR   C/4 PORTA 2,90X0,83X0,60      </t>
  </si>
  <si>
    <t xml:space="preserve">Serviço:  ARMÁRIO EM MDF COR A DEFINIR   C/ 2 PORTAS 1,20X2X0,45       </t>
  </si>
  <si>
    <t>Serviço:  BANCADA EM MDF COR A DEFINIR   C/ARMARIO 2PT DIVISÓRIA(PROJ.)</t>
  </si>
  <si>
    <t xml:space="preserve">37591 - SUPORTE MAO-FRANCESA EM ACO, ABAS IGUAIS 40 CM, CAPACIDADE MINIMA 70 KG, BRANCO </t>
  </si>
  <si>
    <t xml:space="preserve">Item: C3860                    </t>
  </si>
  <si>
    <t xml:space="preserve">Serviço:  SPLIT SYSTEM COMPLETO C/ CONTROLE REMOTO - CAP. 1,00 TR (FORNECIMENTO E MONTAGEM) </t>
  </si>
  <si>
    <t xml:space="preserve">I7350 - SPLIT SYSTEM COMPLETO C/       CONTROLE REMOTO CAP. 1,00 TR  </t>
  </si>
  <si>
    <t xml:space="preserve">Item: C3861                    </t>
  </si>
  <si>
    <t xml:space="preserve">Serviço:  SPLIT SYSTEM COMPLETO C/ CONTROLE REMOTO - CAP. 1,50 TR (FORNECIMENTO E MONTAGEM) </t>
  </si>
  <si>
    <t xml:space="preserve">I7351 - SPLIT SYSTEM COMPLETO C/       CONTROLE REMOTO CAP. 1,50 TR  </t>
  </si>
  <si>
    <t xml:space="preserve">Item: 9537                     </t>
  </si>
  <si>
    <t xml:space="preserve">Serviço:  LIMPEZA FINAL DA OBRA </t>
  </si>
  <si>
    <t xml:space="preserve">00003 - ACIDO MURIATICO (SOLUCAO ACIDA) </t>
  </si>
  <si>
    <t>DATA BASE - REGIÃO: SINAPI - Belo Horizonte/MG  (MES: 02/15)</t>
  </si>
  <si>
    <t>DATA: 05/05/2015</t>
  </si>
  <si>
    <t>01</t>
  </si>
  <si>
    <t>02</t>
  </si>
  <si>
    <t>03</t>
  </si>
  <si>
    <t>04</t>
  </si>
  <si>
    <t>05</t>
  </si>
  <si>
    <t>06</t>
  </si>
  <si>
    <t>07</t>
  </si>
  <si>
    <t>08</t>
  </si>
  <si>
    <t>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</si>
</sst>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Times New Roman"/>
      <family val="1"/>
    </font>
    <font>
      <b/>
      <sz val="14"/>
      <name val="Arial"/>
      <family val="2"/>
    </font>
    <font>
      <b/>
      <sz val="12"/>
      <color indexed="12"/>
      <name val="Times New Roman"/>
      <family val="1"/>
    </font>
    <font>
      <b/>
      <u/>
      <sz val="14"/>
      <name val="Arial"/>
      <family val="2"/>
    </font>
    <font>
      <sz val="12"/>
      <color indexed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color indexed="54"/>
      <name val="Times New Roman"/>
      <family val="1"/>
    </font>
    <font>
      <sz val="6"/>
      <color indexed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11"/>
      <color rgb="FF000000"/>
      <name val="Calibri"/>
      <family val="2"/>
      <scheme val="minor"/>
    </font>
    <font>
      <b/>
      <sz val="9"/>
      <name val="Arial"/>
      <family val="2"/>
    </font>
    <font>
      <vertAlign val="superscript"/>
      <sz val="12"/>
      <color indexed="8"/>
      <name val="Times New Roman"/>
      <family val="1"/>
    </font>
    <font>
      <b/>
      <u/>
      <sz val="12"/>
      <name val="Times New Roman"/>
      <family val="1"/>
    </font>
    <font>
      <sz val="12"/>
      <color indexed="12"/>
      <name val="Times New Roman"/>
      <family val="1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5"/>
      <name val="Times New Roman"/>
      <family val="1"/>
    </font>
    <font>
      <sz val="5"/>
      <color theme="1"/>
      <name val="Times New Roman"/>
      <family val="1"/>
    </font>
    <font>
      <sz val="1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B1BBCC"/>
      </right>
      <top style="thin">
        <color indexed="64"/>
      </top>
      <bottom/>
      <diagonal/>
    </border>
    <border>
      <left style="thin">
        <color indexed="64"/>
      </left>
      <right style="thin">
        <color rgb="FFB1BBCC"/>
      </right>
      <top/>
      <bottom/>
      <diagonal/>
    </border>
    <border>
      <left style="thin">
        <color indexed="64"/>
      </left>
      <right style="thin">
        <color rgb="FFB1BBCC"/>
      </right>
      <top/>
      <bottom style="thin">
        <color indexed="64"/>
      </bottom>
      <diagonal/>
    </border>
  </borders>
  <cellStyleXfs count="47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>
      <alignment vertical="top"/>
    </xf>
    <xf numFmtId="0" fontId="22" fillId="0" borderId="0">
      <alignment vertical="top"/>
    </xf>
    <xf numFmtId="9" fontId="21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273">
    <xf numFmtId="0" fontId="0" fillId="0" borderId="0" xfId="0"/>
    <xf numFmtId="4" fontId="0" fillId="0" borderId="0" xfId="0" applyNumberFormat="1"/>
    <xf numFmtId="0" fontId="0" fillId="0" borderId="0" xfId="0" applyAlignment="1">
      <alignment wrapText="1"/>
    </xf>
    <xf numFmtId="0" fontId="0" fillId="0" borderId="12" xfId="0" applyBorder="1" applyAlignment="1">
      <alignment wrapText="1"/>
    </xf>
    <xf numFmtId="0" fontId="0" fillId="0" borderId="0" xfId="0" applyAlignment="1">
      <alignment vertical="center"/>
    </xf>
    <xf numFmtId="4" fontId="0" fillId="0" borderId="0" xfId="0" applyNumberFormat="1" applyAlignment="1">
      <alignment horizontal="right"/>
    </xf>
    <xf numFmtId="0" fontId="0" fillId="34" borderId="17" xfId="0" applyFill="1" applyBorder="1"/>
    <xf numFmtId="49" fontId="20" fillId="34" borderId="0" xfId="0" applyNumberFormat="1" applyFont="1" applyFill="1" applyBorder="1" applyAlignment="1">
      <alignment horizontal="left" vertical="center"/>
    </xf>
    <xf numFmtId="0" fontId="0" fillId="34" borderId="0" xfId="0" applyFill="1" applyBorder="1"/>
    <xf numFmtId="4" fontId="0" fillId="34" borderId="0" xfId="0" applyNumberFormat="1" applyFill="1" applyBorder="1" applyAlignment="1">
      <alignment horizontal="right"/>
    </xf>
    <xf numFmtId="4" fontId="0" fillId="34" borderId="18" xfId="0" applyNumberFormat="1" applyFill="1" applyBorder="1" applyAlignment="1">
      <alignment horizontal="right"/>
    </xf>
    <xf numFmtId="0" fontId="20" fillId="34" borderId="0" xfId="0" applyFont="1" applyFill="1" applyBorder="1" applyAlignment="1">
      <alignment horizontal="left" vertical="center"/>
    </xf>
    <xf numFmtId="0" fontId="0" fillId="34" borderId="19" xfId="0" applyFill="1" applyBorder="1"/>
    <xf numFmtId="49" fontId="20" fillId="34" borderId="20" xfId="0" applyNumberFormat="1" applyFont="1" applyFill="1" applyBorder="1" applyAlignment="1">
      <alignment horizontal="left" vertical="center"/>
    </xf>
    <xf numFmtId="0" fontId="20" fillId="34" borderId="20" xfId="0" applyFont="1" applyFill="1" applyBorder="1" applyAlignment="1">
      <alignment horizontal="center" vertical="center" wrapText="1"/>
    </xf>
    <xf numFmtId="0" fontId="0" fillId="34" borderId="20" xfId="0" applyFill="1" applyBorder="1"/>
    <xf numFmtId="4" fontId="0" fillId="34" borderId="20" xfId="0" applyNumberFormat="1" applyFill="1" applyBorder="1" applyAlignment="1">
      <alignment horizontal="right"/>
    </xf>
    <xf numFmtId="4" fontId="0" fillId="34" borderId="21" xfId="0" applyNumberFormat="1" applyFill="1" applyBorder="1" applyAlignment="1">
      <alignment horizontal="right"/>
    </xf>
    <xf numFmtId="4" fontId="16" fillId="33" borderId="10" xfId="0" applyNumberFormat="1" applyFont="1" applyFill="1" applyBorder="1"/>
    <xf numFmtId="0" fontId="22" fillId="0" borderId="0" xfId="43" applyFont="1">
      <alignment vertical="top"/>
    </xf>
    <xf numFmtId="0" fontId="0" fillId="34" borderId="14" xfId="0" applyFill="1" applyBorder="1"/>
    <xf numFmtId="10" fontId="20" fillId="34" borderId="15" xfId="0" applyNumberFormat="1" applyFont="1" applyFill="1" applyBorder="1" applyAlignment="1">
      <alignment horizontal="center" vertical="center"/>
    </xf>
    <xf numFmtId="10" fontId="20" fillId="34" borderId="15" xfId="0" applyNumberFormat="1" applyFont="1" applyFill="1" applyBorder="1" applyAlignment="1">
      <alignment horizontal="left" vertical="center"/>
    </xf>
    <xf numFmtId="10" fontId="20" fillId="34" borderId="16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horizontal="center" vertical="center"/>
    </xf>
    <xf numFmtId="10" fontId="20" fillId="34" borderId="18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horizontal="left" vertical="center"/>
    </xf>
    <xf numFmtId="10" fontId="20" fillId="34" borderId="20" xfId="0" applyNumberFormat="1" applyFont="1" applyFill="1" applyBorder="1" applyAlignment="1">
      <alignment horizontal="center" vertical="center"/>
    </xf>
    <xf numFmtId="10" fontId="20" fillId="34" borderId="20" xfId="0" applyNumberFormat="1" applyFont="1" applyFill="1" applyBorder="1" applyAlignment="1">
      <alignment horizontal="left" vertical="center"/>
    </xf>
    <xf numFmtId="10" fontId="20" fillId="34" borderId="21" xfId="0" applyNumberFormat="1" applyFont="1" applyFill="1" applyBorder="1" applyAlignment="1">
      <alignment horizontal="center" vertical="center"/>
    </xf>
    <xf numFmtId="0" fontId="0" fillId="35" borderId="23" xfId="0" applyFill="1" applyBorder="1"/>
    <xf numFmtId="10" fontId="20" fillId="35" borderId="23" xfId="0" applyNumberFormat="1" applyFont="1" applyFill="1" applyBorder="1" applyAlignment="1">
      <alignment horizontal="center" vertical="center"/>
    </xf>
    <xf numFmtId="10" fontId="20" fillId="35" borderId="23" xfId="0" applyNumberFormat="1" applyFont="1" applyFill="1" applyBorder="1" applyAlignment="1">
      <alignment horizontal="left" vertical="center"/>
    </xf>
    <xf numFmtId="0" fontId="24" fillId="37" borderId="0" xfId="43" applyFont="1" applyFill="1" applyBorder="1" applyAlignment="1">
      <alignment horizontal="center" vertical="center" wrapText="1"/>
    </xf>
    <xf numFmtId="0" fontId="24" fillId="0" borderId="0" xfId="43" applyFont="1" applyFill="1" applyBorder="1" applyAlignment="1">
      <alignment vertical="center" wrapText="1"/>
    </xf>
    <xf numFmtId="0" fontId="26" fillId="0" borderId="18" xfId="43" applyFont="1" applyBorder="1" applyAlignment="1">
      <alignment horizontal="center" vertical="center"/>
    </xf>
    <xf numFmtId="0" fontId="26" fillId="0" borderId="0" xfId="43" applyFont="1" applyBorder="1" applyAlignment="1">
      <alignment horizontal="center" vertical="center"/>
    </xf>
    <xf numFmtId="0" fontId="22" fillId="0" borderId="0" xfId="43" applyFont="1" applyBorder="1" applyAlignment="1">
      <alignment vertical="center"/>
    </xf>
    <xf numFmtId="0" fontId="27" fillId="0" borderId="17" xfId="43" applyFont="1" applyBorder="1" applyAlignment="1">
      <alignment vertical="center"/>
    </xf>
    <xf numFmtId="0" fontId="27" fillId="0" borderId="0" xfId="43" applyFont="1" applyBorder="1" applyAlignment="1">
      <alignment vertical="center"/>
    </xf>
    <xf numFmtId="0" fontId="22" fillId="0" borderId="18" xfId="43" applyFont="1" applyBorder="1" applyAlignment="1">
      <alignment vertical="center"/>
    </xf>
    <xf numFmtId="0" fontId="22" fillId="0" borderId="0" xfId="43" applyFont="1" applyAlignment="1">
      <alignment vertical="center"/>
    </xf>
    <xf numFmtId="0" fontId="29" fillId="0" borderId="0" xfId="43" applyFont="1" applyFill="1" applyBorder="1" applyAlignment="1">
      <alignment vertical="center"/>
    </xf>
    <xf numFmtId="0" fontId="30" fillId="0" borderId="0" xfId="43" applyFont="1" applyFill="1" applyBorder="1" applyAlignment="1">
      <alignment vertical="center" wrapText="1"/>
    </xf>
    <xf numFmtId="0" fontId="27" fillId="0" borderId="0" xfId="43" applyFont="1" applyFill="1" applyBorder="1" applyAlignment="1">
      <alignment vertical="center"/>
    </xf>
    <xf numFmtId="0" fontId="22" fillId="0" borderId="18" xfId="43" applyFont="1" applyFill="1" applyBorder="1" applyAlignment="1">
      <alignment vertical="center"/>
    </xf>
    <xf numFmtId="0" fontId="22" fillId="0" borderId="0" xfId="43" applyFont="1" applyFill="1" applyBorder="1" applyAlignment="1">
      <alignment vertical="center"/>
    </xf>
    <xf numFmtId="0" fontId="27" fillId="0" borderId="17" xfId="43" applyFont="1" applyBorder="1" applyAlignment="1">
      <alignment horizontal="right" vertical="center"/>
    </xf>
    <xf numFmtId="0" fontId="29" fillId="0" borderId="0" xfId="43" quotePrefix="1" applyFont="1" applyFill="1" applyBorder="1" applyAlignment="1">
      <alignment horizontal="left" vertical="center"/>
    </xf>
    <xf numFmtId="0" fontId="29" fillId="0" borderId="0" xfId="43" applyFont="1" applyFill="1" applyBorder="1" applyAlignment="1">
      <alignment horizontal="right" vertical="center"/>
    </xf>
    <xf numFmtId="10" fontId="29" fillId="0" borderId="10" xfId="43" applyNumberFormat="1" applyFont="1" applyFill="1" applyBorder="1" applyAlignment="1">
      <alignment horizontal="right" vertical="center" wrapText="1"/>
    </xf>
    <xf numFmtId="0" fontId="29" fillId="0" borderId="0" xfId="43" applyFont="1" applyFill="1" applyBorder="1" applyAlignment="1">
      <alignment horizontal="left" vertical="center"/>
    </xf>
    <xf numFmtId="0" fontId="31" fillId="0" borderId="18" xfId="43" applyFont="1" applyBorder="1" applyAlignment="1">
      <alignment horizontal="left" vertical="center"/>
    </xf>
    <xf numFmtId="0" fontId="29" fillId="0" borderId="0" xfId="43" applyFont="1" applyFill="1" applyBorder="1" applyAlignment="1">
      <alignment horizontal="left" vertical="center" wrapText="1"/>
    </xf>
    <xf numFmtId="10" fontId="29" fillId="0" borderId="0" xfId="43" applyNumberFormat="1" applyFont="1" applyFill="1" applyBorder="1" applyAlignment="1">
      <alignment horizontal="right" vertical="center" wrapText="1"/>
    </xf>
    <xf numFmtId="0" fontId="29" fillId="0" borderId="0" xfId="43" applyFont="1" applyFill="1" applyBorder="1" applyAlignment="1">
      <alignment horizontal="right" vertical="center" wrapText="1"/>
    </xf>
    <xf numFmtId="0" fontId="32" fillId="0" borderId="25" xfId="44" applyFont="1" applyBorder="1" applyAlignment="1">
      <alignment horizontal="left" vertical="center"/>
    </xf>
    <xf numFmtId="0" fontId="32" fillId="0" borderId="24" xfId="44" applyFont="1" applyBorder="1" applyAlignment="1">
      <alignment horizontal="center" vertical="center"/>
    </xf>
    <xf numFmtId="10" fontId="32" fillId="0" borderId="10" xfId="45" applyNumberFormat="1" applyFont="1" applyBorder="1" applyAlignment="1">
      <alignment horizontal="center" vertical="center"/>
    </xf>
    <xf numFmtId="10" fontId="32" fillId="0" borderId="26" xfId="45" applyNumberFormat="1" applyFont="1" applyBorder="1" applyAlignment="1">
      <alignment horizontal="center" vertical="center"/>
    </xf>
    <xf numFmtId="0" fontId="33" fillId="0" borderId="0" xfId="43" quotePrefix="1" applyFont="1" applyFill="1" applyBorder="1" applyAlignment="1">
      <alignment horizontal="right" vertical="center"/>
    </xf>
    <xf numFmtId="0" fontId="33" fillId="0" borderId="0" xfId="43" applyFont="1" applyFill="1" applyBorder="1" applyAlignment="1">
      <alignment vertical="center"/>
    </xf>
    <xf numFmtId="0" fontId="33" fillId="0" borderId="0" xfId="43" quotePrefix="1" applyFont="1" applyFill="1" applyBorder="1" applyAlignment="1">
      <alignment horizontal="left" vertical="center"/>
    </xf>
    <xf numFmtId="10" fontId="33" fillId="0" borderId="0" xfId="46" applyNumberFormat="1" applyFont="1" applyFill="1" applyBorder="1" applyAlignment="1">
      <alignment vertical="center"/>
    </xf>
    <xf numFmtId="0" fontId="29" fillId="0" borderId="0" xfId="43" quotePrefix="1" applyFont="1" applyFill="1" applyBorder="1" applyAlignment="1">
      <alignment horizontal="right" vertical="center"/>
    </xf>
    <xf numFmtId="0" fontId="35" fillId="0" borderId="27" xfId="44" applyFont="1" applyBorder="1" applyAlignment="1">
      <alignment horizontal="left" vertical="center"/>
    </xf>
    <xf numFmtId="0" fontId="35" fillId="0" borderId="28" xfId="44" applyFont="1" applyBorder="1" applyAlignment="1">
      <alignment horizontal="center" vertical="center"/>
    </xf>
    <xf numFmtId="10" fontId="35" fillId="0" borderId="29" xfId="45" applyNumberFormat="1" applyFont="1" applyBorder="1" applyAlignment="1">
      <alignment horizontal="center" vertical="center"/>
    </xf>
    <xf numFmtId="10" fontId="35" fillId="0" borderId="30" xfId="45" applyNumberFormat="1" applyFont="1" applyBorder="1" applyAlignment="1">
      <alignment horizontal="center" vertical="center"/>
    </xf>
    <xf numFmtId="0" fontId="33" fillId="0" borderId="0" xfId="43" applyFont="1" applyFill="1" applyBorder="1" applyAlignment="1">
      <alignment horizontal="left" vertical="center"/>
    </xf>
    <xf numFmtId="0" fontId="36" fillId="0" borderId="17" xfId="43" applyFont="1" applyBorder="1" applyAlignment="1">
      <alignment horizontal="right" vertical="center"/>
    </xf>
    <xf numFmtId="10" fontId="23" fillId="38" borderId="32" xfId="46" applyNumberFormat="1" applyFont="1" applyFill="1" applyBorder="1" applyAlignment="1">
      <alignment vertical="center"/>
    </xf>
    <xf numFmtId="164" fontId="24" fillId="0" borderId="0" xfId="46" applyNumberFormat="1" applyFont="1" applyAlignment="1">
      <alignment vertical="center"/>
    </xf>
    <xf numFmtId="0" fontId="27" fillId="0" borderId="19" xfId="43" applyFont="1" applyBorder="1" applyAlignment="1">
      <alignment vertical="center"/>
    </xf>
    <xf numFmtId="0" fontId="29" fillId="0" borderId="20" xfId="43" quotePrefix="1" applyFont="1" applyFill="1" applyBorder="1" applyAlignment="1">
      <alignment horizontal="right" vertical="center"/>
    </xf>
    <xf numFmtId="0" fontId="29" fillId="0" borderId="20" xfId="43" quotePrefix="1" applyFont="1" applyFill="1" applyBorder="1" applyAlignment="1">
      <alignment horizontal="left" vertical="center"/>
    </xf>
    <xf numFmtId="10" fontId="29" fillId="0" borderId="20" xfId="46" applyNumberFormat="1" applyFont="1" applyFill="1" applyBorder="1" applyAlignment="1">
      <alignment vertical="center"/>
    </xf>
    <xf numFmtId="0" fontId="29" fillId="0" borderId="20" xfId="43" applyFont="1" applyFill="1" applyBorder="1" applyAlignment="1">
      <alignment vertical="center"/>
    </xf>
    <xf numFmtId="0" fontId="22" fillId="0" borderId="21" xfId="43" applyFont="1" applyBorder="1" applyAlignment="1">
      <alignment vertical="center"/>
    </xf>
    <xf numFmtId="0" fontId="27" fillId="0" borderId="15" xfId="43" applyFont="1" applyBorder="1" applyAlignment="1">
      <alignment vertical="center"/>
    </xf>
    <xf numFmtId="0" fontId="29" fillId="0" borderId="15" xfId="43" applyFont="1" applyFill="1" applyBorder="1" applyAlignment="1">
      <alignment vertical="center"/>
    </xf>
    <xf numFmtId="0" fontId="29" fillId="0" borderId="15" xfId="43" quotePrefix="1" applyFont="1" applyFill="1" applyBorder="1" applyAlignment="1">
      <alignment horizontal="left" vertical="center"/>
    </xf>
    <xf numFmtId="10" fontId="38" fillId="0" borderId="15" xfId="46" applyNumberFormat="1" applyFont="1" applyFill="1" applyBorder="1" applyAlignment="1">
      <alignment vertical="center"/>
    </xf>
    <xf numFmtId="0" fontId="27" fillId="0" borderId="15" xfId="43" applyFont="1" applyFill="1" applyBorder="1" applyAlignment="1">
      <alignment vertical="center"/>
    </xf>
    <xf numFmtId="0" fontId="22" fillId="0" borderId="15" xfId="43" applyFont="1" applyBorder="1" applyAlignment="1">
      <alignment vertical="center"/>
    </xf>
    <xf numFmtId="164" fontId="24" fillId="0" borderId="0" xfId="46" applyNumberFormat="1" applyFont="1"/>
    <xf numFmtId="0" fontId="39" fillId="0" borderId="0" xfId="43" quotePrefix="1" applyFont="1" applyBorder="1" applyAlignment="1">
      <alignment horizontal="left"/>
    </xf>
    <xf numFmtId="0" fontId="21" fillId="0" borderId="0" xfId="43" applyFont="1" applyAlignment="1"/>
    <xf numFmtId="0" fontId="22" fillId="0" borderId="0" xfId="43" applyFont="1" applyBorder="1">
      <alignment vertical="top"/>
    </xf>
    <xf numFmtId="0" fontId="0" fillId="0" borderId="0" xfId="0" applyFont="1"/>
    <xf numFmtId="10" fontId="20" fillId="34" borderId="0" xfId="0" applyNumberFormat="1" applyFont="1" applyFill="1" applyBorder="1" applyAlignment="1">
      <alignment vertical="center"/>
    </xf>
    <xf numFmtId="10" fontId="20" fillId="34" borderId="20" xfId="0" applyNumberFormat="1" applyFont="1" applyFill="1" applyBorder="1" applyAlignment="1">
      <alignment vertical="center"/>
    </xf>
    <xf numFmtId="0" fontId="34" fillId="0" borderId="0" xfId="0" applyFont="1"/>
    <xf numFmtId="14" fontId="0" fillId="0" borderId="0" xfId="0" applyNumberFormat="1"/>
    <xf numFmtId="4" fontId="20" fillId="34" borderId="36" xfId="0" applyNumberFormat="1" applyFont="1" applyFill="1" applyBorder="1" applyAlignment="1">
      <alignment horizontal="center" vertical="center" wrapText="1"/>
    </xf>
    <xf numFmtId="49" fontId="20" fillId="34" borderId="0" xfId="0" applyNumberFormat="1" applyFont="1" applyFill="1" applyBorder="1" applyAlignment="1">
      <alignment vertical="center"/>
    </xf>
    <xf numFmtId="0" fontId="20" fillId="34" borderId="0" xfId="0" applyFont="1" applyFill="1" applyBorder="1" applyAlignment="1">
      <alignment vertical="center"/>
    </xf>
    <xf numFmtId="0" fontId="0" fillId="0" borderId="0" xfId="0" applyBorder="1"/>
    <xf numFmtId="4" fontId="20" fillId="34" borderId="37" xfId="0" applyNumberFormat="1" applyFont="1" applyFill="1" applyBorder="1" applyAlignment="1">
      <alignment horizontal="center" vertical="center" wrapText="1"/>
    </xf>
    <xf numFmtId="49" fontId="20" fillId="34" borderId="38" xfId="0" applyNumberFormat="1" applyFont="1" applyFill="1" applyBorder="1" applyAlignment="1">
      <alignment horizontal="left" vertical="center"/>
    </xf>
    <xf numFmtId="0" fontId="20" fillId="34" borderId="38" xfId="0" applyFont="1" applyFill="1" applyBorder="1" applyAlignment="1">
      <alignment horizontal="center" vertical="center" wrapText="1"/>
    </xf>
    <xf numFmtId="2" fontId="20" fillId="34" borderId="38" xfId="0" applyNumberFormat="1" applyFont="1" applyFill="1" applyBorder="1" applyAlignment="1">
      <alignment horizontal="center" vertical="center" wrapText="1"/>
    </xf>
    <xf numFmtId="4" fontId="20" fillId="34" borderId="38" xfId="0" applyNumberFormat="1" applyFont="1" applyFill="1" applyBorder="1" applyAlignment="1">
      <alignment horizontal="center" vertical="center" wrapText="1"/>
    </xf>
    <xf numFmtId="4" fontId="20" fillId="34" borderId="38" xfId="0" applyNumberFormat="1" applyFont="1" applyFill="1" applyBorder="1" applyAlignment="1">
      <alignment vertical="center" wrapText="1"/>
    </xf>
    <xf numFmtId="4" fontId="20" fillId="34" borderId="39" xfId="0" applyNumberFormat="1" applyFont="1" applyFill="1" applyBorder="1" applyAlignment="1">
      <alignment vertical="center" wrapText="1"/>
    </xf>
    <xf numFmtId="0" fontId="44" fillId="0" borderId="0" xfId="0" applyFont="1"/>
    <xf numFmtId="4" fontId="45" fillId="0" borderId="0" xfId="0" applyNumberFormat="1" applyFont="1" applyAlignment="1">
      <alignment horizontal="center"/>
    </xf>
    <xf numFmtId="10" fontId="45" fillId="0" borderId="0" xfId="0" applyNumberFormat="1" applyFont="1"/>
    <xf numFmtId="10" fontId="44" fillId="0" borderId="0" xfId="0" applyNumberFormat="1" applyFont="1" applyAlignment="1">
      <alignment horizontal="center"/>
    </xf>
    <xf numFmtId="10" fontId="44" fillId="0" borderId="0" xfId="0" applyNumberFormat="1" applyFont="1"/>
    <xf numFmtId="0" fontId="0" fillId="0" borderId="1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39" fillId="36" borderId="42" xfId="0" applyNumberFormat="1" applyFont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4" fontId="0" fillId="40" borderId="0" xfId="0" applyNumberFormat="1" applyFill="1"/>
    <xf numFmtId="10" fontId="46" fillId="40" borderId="10" xfId="0" applyNumberFormat="1" applyFont="1" applyFill="1" applyBorder="1" applyAlignment="1">
      <alignment horizontal="center" vertical="top" wrapText="1"/>
    </xf>
    <xf numFmtId="14" fontId="0" fillId="40" borderId="0" xfId="0" applyNumberFormat="1" applyFill="1"/>
    <xf numFmtId="0" fontId="0" fillId="40" borderId="0" xfId="0" applyFill="1"/>
    <xf numFmtId="0" fontId="16" fillId="33" borderId="11" xfId="0" applyFont="1" applyFill="1" applyBorder="1"/>
    <xf numFmtId="0" fontId="50" fillId="39" borderId="12" xfId="0" applyFont="1" applyFill="1" applyBorder="1" applyAlignment="1">
      <alignment vertical="center" wrapText="1"/>
    </xf>
    <xf numFmtId="0" fontId="50" fillId="39" borderId="13" xfId="0" applyFont="1" applyFill="1" applyBorder="1" applyAlignment="1">
      <alignment vertical="center" wrapText="1"/>
    </xf>
    <xf numFmtId="2" fontId="50" fillId="36" borderId="12" xfId="0" applyNumberFormat="1" applyFont="1" applyFill="1" applyBorder="1" applyAlignment="1">
      <alignment horizontal="right" vertical="center" wrapText="1"/>
    </xf>
    <xf numFmtId="2" fontId="50" fillId="0" borderId="12" xfId="0" applyNumberFormat="1" applyFont="1" applyBorder="1"/>
    <xf numFmtId="2" fontId="50" fillId="36" borderId="12" xfId="0" applyNumberFormat="1" applyFont="1" applyFill="1" applyBorder="1"/>
    <xf numFmtId="2" fontId="50" fillId="39" borderId="12" xfId="0" applyNumberFormat="1" applyFont="1" applyFill="1" applyBorder="1" applyAlignment="1">
      <alignment horizontal="right" vertical="center" wrapText="1"/>
    </xf>
    <xf numFmtId="2" fontId="50" fillId="36" borderId="13" xfId="0" applyNumberFormat="1" applyFont="1" applyFill="1" applyBorder="1" applyAlignment="1">
      <alignment horizontal="right" vertical="center" wrapText="1"/>
    </xf>
    <xf numFmtId="2" fontId="50" fillId="0" borderId="13" xfId="0" applyNumberFormat="1" applyFont="1" applyBorder="1"/>
    <xf numFmtId="2" fontId="50" fillId="36" borderId="13" xfId="0" applyNumberFormat="1" applyFont="1" applyFill="1" applyBorder="1"/>
    <xf numFmtId="0" fontId="16" fillId="0" borderId="10" xfId="0" applyFont="1" applyBorder="1" applyAlignment="1">
      <alignment horizontal="right"/>
    </xf>
    <xf numFmtId="2" fontId="16" fillId="40" borderId="10" xfId="0" applyNumberFormat="1" applyFont="1" applyFill="1" applyBorder="1"/>
    <xf numFmtId="2" fontId="16" fillId="36" borderId="10" xfId="0" applyNumberFormat="1" applyFont="1" applyFill="1" applyBorder="1"/>
    <xf numFmtId="49" fontId="20" fillId="34" borderId="0" xfId="0" applyNumberFormat="1" applyFont="1" applyFill="1" applyBorder="1" applyAlignment="1">
      <alignment horizontal="center" vertical="center"/>
    </xf>
    <xf numFmtId="0" fontId="18" fillId="34" borderId="14" xfId="0" applyFont="1" applyFill="1" applyBorder="1" applyAlignment="1">
      <alignment horizontal="center"/>
    </xf>
    <xf numFmtId="0" fontId="18" fillId="34" borderId="15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9" fillId="34" borderId="17" xfId="0" applyFont="1" applyFill="1" applyBorder="1" applyAlignment="1">
      <alignment horizontal="center"/>
    </xf>
    <xf numFmtId="0" fontId="19" fillId="34" borderId="0" xfId="0" applyFont="1" applyFill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right"/>
    </xf>
    <xf numFmtId="0" fontId="29" fillId="0" borderId="0" xfId="43" quotePrefix="1" applyFont="1" applyFill="1" applyBorder="1" applyAlignment="1">
      <alignment horizontal="left" vertical="center"/>
    </xf>
    <xf numFmtId="0" fontId="29" fillId="0" borderId="18" xfId="43" quotePrefix="1" applyFont="1" applyFill="1" applyBorder="1" applyAlignment="1">
      <alignment horizontal="left" vertical="center"/>
    </xf>
    <xf numFmtId="0" fontId="23" fillId="0" borderId="0" xfId="43" quotePrefix="1" applyFont="1" applyFill="1" applyBorder="1" applyAlignment="1">
      <alignment horizontal="left" vertical="center"/>
    </xf>
    <xf numFmtId="0" fontId="23" fillId="0" borderId="31" xfId="43" quotePrefix="1" applyFont="1" applyFill="1" applyBorder="1" applyAlignment="1">
      <alignment horizontal="left" vertical="center"/>
    </xf>
    <xf numFmtId="0" fontId="23" fillId="36" borderId="19" xfId="43" applyFont="1" applyFill="1" applyBorder="1" applyAlignment="1">
      <alignment horizontal="center" vertical="center" wrapText="1"/>
    </xf>
    <xf numFmtId="0" fontId="23" fillId="36" borderId="20" xfId="43" applyFont="1" applyFill="1" applyBorder="1" applyAlignment="1">
      <alignment horizontal="center" vertical="center" wrapText="1"/>
    </xf>
    <xf numFmtId="0" fontId="23" fillId="36" borderId="24" xfId="43" applyFont="1" applyFill="1" applyBorder="1" applyAlignment="1">
      <alignment horizontal="center" vertical="center" wrapText="1"/>
    </xf>
    <xf numFmtId="0" fontId="25" fillId="0" borderId="17" xfId="43" applyFont="1" applyBorder="1" applyAlignment="1">
      <alignment horizontal="center" vertical="center"/>
    </xf>
    <xf numFmtId="0" fontId="25" fillId="0" borderId="0" xfId="43" applyFont="1" applyBorder="1" applyAlignment="1">
      <alignment horizontal="center" vertical="center"/>
    </xf>
    <xf numFmtId="0" fontId="28" fillId="0" borderId="0" xfId="43" quotePrefix="1" applyFont="1" applyBorder="1" applyAlignment="1">
      <alignment horizontal="center" vertical="center" wrapText="1"/>
    </xf>
    <xf numFmtId="10" fontId="20" fillId="34" borderId="15" xfId="0" applyNumberFormat="1" applyFont="1" applyFill="1" applyBorder="1" applyAlignment="1">
      <alignment horizontal="center" vertical="center"/>
    </xf>
    <xf numFmtId="0" fontId="23" fillId="36" borderId="22" xfId="43" applyFont="1" applyFill="1" applyBorder="1" applyAlignment="1">
      <alignment horizontal="center" vertical="center" wrapText="1"/>
    </xf>
    <xf numFmtId="0" fontId="23" fillId="36" borderId="23" xfId="43" applyFont="1" applyFill="1" applyBorder="1" applyAlignment="1">
      <alignment horizontal="center" vertical="center" wrapText="1"/>
    </xf>
    <xf numFmtId="10" fontId="20" fillId="34" borderId="14" xfId="0" applyNumberFormat="1" applyFont="1" applyFill="1" applyBorder="1" applyAlignment="1">
      <alignment horizontal="center" vertical="center"/>
    </xf>
    <xf numFmtId="10" fontId="20" fillId="34" borderId="17" xfId="0" applyNumberFormat="1" applyFont="1" applyFill="1" applyBorder="1" applyAlignment="1">
      <alignment horizontal="center" vertical="center"/>
    </xf>
    <xf numFmtId="10" fontId="20" fillId="34" borderId="0" xfId="0" applyNumberFormat="1" applyFont="1" applyFill="1" applyBorder="1" applyAlignment="1">
      <alignment horizontal="center" vertical="center"/>
    </xf>
    <xf numFmtId="10" fontId="20" fillId="34" borderId="19" xfId="0" applyNumberFormat="1" applyFont="1" applyFill="1" applyBorder="1" applyAlignment="1">
      <alignment horizontal="left" vertical="center" indent="1"/>
    </xf>
    <xf numFmtId="10" fontId="20" fillId="34" borderId="20" xfId="0" applyNumberFormat="1" applyFont="1" applyFill="1" applyBorder="1" applyAlignment="1">
      <alignment horizontal="left" vertical="center" indent="1"/>
    </xf>
    <xf numFmtId="0" fontId="42" fillId="34" borderId="33" xfId="0" applyFont="1" applyFill="1" applyBorder="1" applyAlignment="1">
      <alignment horizontal="center" vertical="center"/>
    </xf>
    <xf numFmtId="0" fontId="42" fillId="34" borderId="34" xfId="0" applyFont="1" applyFill="1" applyBorder="1" applyAlignment="1">
      <alignment horizontal="center" vertical="center"/>
    </xf>
    <xf numFmtId="0" fontId="42" fillId="34" borderId="35" xfId="0" applyFont="1" applyFill="1" applyBorder="1" applyAlignment="1">
      <alignment horizontal="center" vertical="center"/>
    </xf>
    <xf numFmtId="0" fontId="43" fillId="34" borderId="36" xfId="0" applyFont="1" applyFill="1" applyBorder="1" applyAlignment="1">
      <alignment horizontal="center" vertical="center"/>
    </xf>
    <xf numFmtId="0" fontId="43" fillId="34" borderId="0" xfId="0" applyFont="1" applyFill="1" applyBorder="1" applyAlignment="1">
      <alignment horizontal="center" vertical="center"/>
    </xf>
    <xf numFmtId="0" fontId="43" fillId="34" borderId="31" xfId="0" applyFont="1" applyFill="1" applyBorder="1" applyAlignment="1">
      <alignment horizontal="center" vertical="center"/>
    </xf>
    <xf numFmtId="0" fontId="20" fillId="34" borderId="36" xfId="0" applyFont="1" applyFill="1" applyBorder="1" applyAlignment="1">
      <alignment horizontal="center" vertical="center"/>
    </xf>
    <xf numFmtId="0" fontId="20" fillId="34" borderId="0" xfId="0" applyFont="1" applyFill="1" applyBorder="1" applyAlignment="1">
      <alignment horizontal="center" vertical="center"/>
    </xf>
    <xf numFmtId="0" fontId="20" fillId="34" borderId="31" xfId="0" applyFont="1" applyFill="1" applyBorder="1" applyAlignment="1">
      <alignment horizontal="center" vertical="center"/>
    </xf>
    <xf numFmtId="49" fontId="20" fillId="34" borderId="0" xfId="0" applyNumberFormat="1" applyFont="1" applyFill="1" applyBorder="1" applyAlignment="1">
      <alignment horizontal="center" vertical="center"/>
    </xf>
    <xf numFmtId="49" fontId="20" fillId="34" borderId="31" xfId="0" applyNumberFormat="1" applyFont="1" applyFill="1" applyBorder="1" applyAlignment="1">
      <alignment horizontal="center" vertical="center"/>
    </xf>
    <xf numFmtId="2" fontId="20" fillId="34" borderId="0" xfId="0" applyNumberFormat="1" applyFont="1" applyFill="1" applyBorder="1" applyAlignment="1">
      <alignment horizontal="center" vertical="center" wrapText="1"/>
    </xf>
    <xf numFmtId="2" fontId="20" fillId="34" borderId="31" xfId="0" applyNumberFormat="1" applyFont="1" applyFill="1" applyBorder="1" applyAlignment="1">
      <alignment horizontal="center" vertical="center" wrapText="1"/>
    </xf>
    <xf numFmtId="0" fontId="16" fillId="36" borderId="10" xfId="0" applyFont="1" applyFill="1" applyBorder="1" applyAlignment="1">
      <alignment horizontal="center"/>
    </xf>
    <xf numFmtId="0" fontId="16" fillId="36" borderId="10" xfId="0" applyFont="1" applyFill="1" applyBorder="1" applyAlignment="1">
      <alignment horizontal="center" vertical="center"/>
    </xf>
    <xf numFmtId="0" fontId="46" fillId="0" borderId="40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 wrapText="1"/>
    </xf>
    <xf numFmtId="0" fontId="47" fillId="39" borderId="43" xfId="0" applyFont="1" applyFill="1" applyBorder="1" applyAlignment="1">
      <alignment horizontal="left" vertical="center" wrapText="1"/>
    </xf>
    <xf numFmtId="0" fontId="47" fillId="39" borderId="44" xfId="0" applyFont="1" applyFill="1" applyBorder="1" applyAlignment="1">
      <alignment horizontal="left" vertical="center" wrapText="1"/>
    </xf>
    <xf numFmtId="0" fontId="47" fillId="39" borderId="45" xfId="0" applyFont="1" applyFill="1" applyBorder="1" applyAlignment="1">
      <alignment horizontal="left" vertical="center" wrapText="1"/>
    </xf>
    <xf numFmtId="4" fontId="46" fillId="0" borderId="15" xfId="0" applyNumberFormat="1" applyFont="1" applyBorder="1" applyAlignment="1">
      <alignment horizontal="center" vertical="center" wrapText="1"/>
    </xf>
    <xf numFmtId="4" fontId="46" fillId="0" borderId="0" xfId="0" applyNumberFormat="1" applyFont="1" applyBorder="1" applyAlignment="1">
      <alignment horizontal="center" vertical="center" wrapText="1"/>
    </xf>
    <xf numFmtId="10" fontId="46" fillId="0" borderId="10" xfId="0" applyNumberFormat="1" applyFont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/>
    </xf>
    <xf numFmtId="14" fontId="0" fillId="0" borderId="19" xfId="0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14" fontId="0" fillId="0" borderId="20" xfId="0" applyNumberFormat="1" applyBorder="1" applyAlignment="1">
      <alignment horizontal="center" vertical="center"/>
    </xf>
    <xf numFmtId="2" fontId="39" fillId="36" borderId="10" xfId="0" applyNumberFormat="1" applyFont="1" applyFill="1" applyBorder="1" applyAlignment="1">
      <alignment horizontal="center" vertical="center"/>
    </xf>
    <xf numFmtId="4" fontId="39" fillId="36" borderId="22" xfId="0" applyNumberFormat="1" applyFont="1" applyFill="1" applyBorder="1" applyAlignment="1">
      <alignment horizontal="center" vertical="center" wrapText="1"/>
    </xf>
    <xf numFmtId="10" fontId="39" fillId="36" borderId="40" xfId="0" applyNumberFormat="1" applyFont="1" applyFill="1" applyBorder="1" applyAlignment="1">
      <alignment horizontal="center"/>
    </xf>
    <xf numFmtId="10" fontId="39" fillId="36" borderId="41" xfId="0" applyNumberFormat="1" applyFont="1" applyFill="1" applyBorder="1" applyAlignment="1">
      <alignment horizontal="center"/>
    </xf>
    <xf numFmtId="10" fontId="39" fillId="0" borderId="15" xfId="0" applyNumberFormat="1" applyFont="1" applyBorder="1" applyAlignment="1">
      <alignment horizontal="center" vertical="center"/>
    </xf>
    <xf numFmtId="10" fontId="39" fillId="0" borderId="0" xfId="0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0" fontId="48" fillId="0" borderId="14" xfId="1" applyNumberFormat="1" applyFont="1" applyBorder="1" applyAlignment="1">
      <alignment horizontal="center" vertical="center"/>
    </xf>
    <xf numFmtId="10" fontId="48" fillId="0" borderId="15" xfId="1" applyNumberFormat="1" applyFont="1" applyBorder="1" applyAlignment="1">
      <alignment horizontal="center" vertical="center"/>
    </xf>
    <xf numFmtId="10" fontId="48" fillId="0" borderId="16" xfId="1" applyNumberFormat="1" applyFont="1" applyBorder="1" applyAlignment="1">
      <alignment horizontal="center" vertical="center"/>
    </xf>
    <xf numFmtId="10" fontId="49" fillId="0" borderId="14" xfId="1" applyNumberFormat="1" applyFont="1" applyBorder="1" applyAlignment="1">
      <alignment horizontal="center" vertical="center"/>
    </xf>
    <xf numFmtId="10" fontId="49" fillId="0" borderId="15" xfId="1" applyNumberFormat="1" applyFont="1" applyBorder="1" applyAlignment="1">
      <alignment horizontal="center" vertical="center"/>
    </xf>
    <xf numFmtId="10" fontId="49" fillId="0" borderId="16" xfId="1" applyNumberFormat="1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 wrapText="1"/>
    </xf>
    <xf numFmtId="0" fontId="46" fillId="0" borderId="15" xfId="0" applyFont="1" applyBorder="1" applyAlignment="1">
      <alignment vertical="center" wrapText="1"/>
    </xf>
    <xf numFmtId="0" fontId="46" fillId="0" borderId="0" xfId="0" applyFont="1" applyBorder="1" applyAlignment="1">
      <alignment vertical="center" wrapText="1"/>
    </xf>
    <xf numFmtId="0" fontId="46" fillId="0" borderId="20" xfId="0" applyFont="1" applyBorder="1" applyAlignment="1">
      <alignment vertical="center" wrapText="1"/>
    </xf>
    <xf numFmtId="4" fontId="46" fillId="0" borderId="20" xfId="0" applyNumberFormat="1" applyFont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/>
    </xf>
    <xf numFmtId="10" fontId="48" fillId="0" borderId="14" xfId="1" applyNumberFormat="1" applyFont="1" applyBorder="1" applyAlignment="1">
      <alignment horizontal="left" vertical="center" indent="9"/>
    </xf>
    <xf numFmtId="10" fontId="48" fillId="0" borderId="15" xfId="1" applyNumberFormat="1" applyFont="1" applyBorder="1" applyAlignment="1">
      <alignment horizontal="left" vertical="center" indent="9"/>
    </xf>
    <xf numFmtId="10" fontId="48" fillId="0" borderId="16" xfId="1" applyNumberFormat="1" applyFont="1" applyBorder="1" applyAlignment="1">
      <alignment horizontal="left" vertical="center" indent="9"/>
    </xf>
    <xf numFmtId="10" fontId="48" fillId="0" borderId="14" xfId="1" applyNumberFormat="1" applyFont="1" applyBorder="1" applyAlignment="1">
      <alignment horizontal="left" vertical="center" indent="3"/>
    </xf>
    <xf numFmtId="10" fontId="48" fillId="0" borderId="15" xfId="1" applyNumberFormat="1" applyFont="1" applyBorder="1" applyAlignment="1">
      <alignment horizontal="left" vertical="center" indent="3"/>
    </xf>
    <xf numFmtId="10" fontId="48" fillId="0" borderId="16" xfId="1" applyNumberFormat="1" applyFont="1" applyBorder="1" applyAlignment="1">
      <alignment horizontal="left" vertical="center" indent="3"/>
    </xf>
    <xf numFmtId="14" fontId="0" fillId="0" borderId="15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10" fontId="48" fillId="0" borderId="14" xfId="1" applyNumberFormat="1" applyFont="1" applyBorder="1" applyAlignment="1">
      <alignment horizontal="left" vertical="center" indent="5"/>
    </xf>
    <xf numFmtId="10" fontId="48" fillId="0" borderId="15" xfId="1" applyNumberFormat="1" applyFont="1" applyBorder="1" applyAlignment="1">
      <alignment horizontal="left" vertical="center" indent="5"/>
    </xf>
    <xf numFmtId="10" fontId="48" fillId="0" borderId="16" xfId="1" applyNumberFormat="1" applyFont="1" applyBorder="1" applyAlignment="1">
      <alignment horizontal="left" vertical="center" indent="5"/>
    </xf>
    <xf numFmtId="10" fontId="49" fillId="0" borderId="14" xfId="1" applyNumberFormat="1" applyFont="1" applyBorder="1" applyAlignment="1">
      <alignment horizontal="left" vertical="center" indent="6"/>
    </xf>
    <xf numFmtId="10" fontId="49" fillId="0" borderId="15" xfId="1" applyNumberFormat="1" applyFont="1" applyBorder="1" applyAlignment="1">
      <alignment horizontal="left" vertical="center" indent="6"/>
    </xf>
    <xf numFmtId="10" fontId="49" fillId="0" borderId="16" xfId="1" applyNumberFormat="1" applyFont="1" applyBorder="1" applyAlignment="1">
      <alignment horizontal="left" vertical="center" indent="6"/>
    </xf>
    <xf numFmtId="0" fontId="16" fillId="40" borderId="22" xfId="0" applyFont="1" applyFill="1" applyBorder="1" applyAlignment="1">
      <alignment horizontal="right"/>
    </xf>
    <xf numFmtId="0" fontId="16" fillId="40" borderId="24" xfId="0" applyFont="1" applyFill="1" applyBorder="1" applyAlignment="1">
      <alignment horizontal="right"/>
    </xf>
    <xf numFmtId="10" fontId="0" fillId="40" borderId="10" xfId="0" applyNumberFormat="1" applyFill="1" applyBorder="1" applyAlignment="1">
      <alignment horizontal="center"/>
    </xf>
    <xf numFmtId="0" fontId="0" fillId="40" borderId="10" xfId="0" applyFill="1" applyBorder="1" applyAlignment="1">
      <alignment horizontal="center"/>
    </xf>
    <xf numFmtId="10" fontId="50" fillId="40" borderId="10" xfId="0" applyNumberFormat="1" applyFont="1" applyFill="1" applyBorder="1" applyAlignment="1" applyProtection="1">
      <alignment horizontal="center" vertical="center"/>
      <protection locked="0"/>
    </xf>
    <xf numFmtId="10" fontId="48" fillId="0" borderId="14" xfId="1" applyNumberFormat="1" applyFont="1" applyBorder="1" applyAlignment="1">
      <alignment horizontal="right" vertical="center" indent="1"/>
    </xf>
    <xf numFmtId="10" fontId="48" fillId="0" borderId="15" xfId="1" applyNumberFormat="1" applyFont="1" applyBorder="1" applyAlignment="1">
      <alignment horizontal="right" vertical="center" indent="1"/>
    </xf>
    <xf numFmtId="10" fontId="48" fillId="0" borderId="16" xfId="1" applyNumberFormat="1" applyFont="1" applyBorder="1" applyAlignment="1">
      <alignment horizontal="right" vertical="center" indent="1"/>
    </xf>
    <xf numFmtId="10" fontId="48" fillId="0" borderId="14" xfId="1" applyNumberFormat="1" applyFont="1" applyBorder="1" applyAlignment="1">
      <alignment horizontal="right" vertical="center"/>
    </xf>
    <xf numFmtId="10" fontId="48" fillId="0" borderId="15" xfId="1" applyNumberFormat="1" applyFont="1" applyBorder="1" applyAlignment="1">
      <alignment horizontal="right" vertical="center"/>
    </xf>
    <xf numFmtId="10" fontId="48" fillId="0" borderId="16" xfId="1" applyNumberFormat="1" applyFont="1" applyBorder="1" applyAlignment="1">
      <alignment horizontal="right" vertical="center"/>
    </xf>
    <xf numFmtId="10" fontId="49" fillId="0" borderId="14" xfId="1" applyNumberFormat="1" applyFont="1" applyBorder="1" applyAlignment="1">
      <alignment horizontal="right" vertical="center"/>
    </xf>
    <xf numFmtId="10" fontId="49" fillId="0" borderId="15" xfId="1" applyNumberFormat="1" applyFont="1" applyBorder="1" applyAlignment="1">
      <alignment horizontal="right" vertical="center"/>
    </xf>
    <xf numFmtId="10" fontId="49" fillId="0" borderId="16" xfId="1" applyNumberFormat="1" applyFont="1" applyBorder="1" applyAlignment="1">
      <alignment horizontal="right" vertical="center"/>
    </xf>
    <xf numFmtId="10" fontId="48" fillId="0" borderId="14" xfId="1" applyNumberFormat="1" applyFont="1" applyBorder="1" applyAlignment="1">
      <alignment horizontal="left" vertical="center"/>
    </xf>
    <xf numFmtId="10" fontId="48" fillId="0" borderId="15" xfId="1" applyNumberFormat="1" applyFont="1" applyBorder="1" applyAlignment="1">
      <alignment horizontal="left" vertical="center"/>
    </xf>
    <xf numFmtId="10" fontId="48" fillId="0" borderId="16" xfId="1" applyNumberFormat="1" applyFont="1" applyBorder="1" applyAlignment="1">
      <alignment horizontal="left" vertical="center"/>
    </xf>
    <xf numFmtId="10" fontId="48" fillId="0" borderId="14" xfId="1" applyNumberFormat="1" applyFont="1" applyBorder="1" applyAlignment="1">
      <alignment horizontal="left" vertical="center" indent="16"/>
    </xf>
    <xf numFmtId="10" fontId="48" fillId="0" borderId="15" xfId="1" applyNumberFormat="1" applyFont="1" applyBorder="1" applyAlignment="1">
      <alignment horizontal="left" vertical="center" indent="16"/>
    </xf>
    <xf numFmtId="10" fontId="48" fillId="0" borderId="16" xfId="1" applyNumberFormat="1" applyFont="1" applyBorder="1" applyAlignment="1">
      <alignment horizontal="left" vertical="center" indent="16"/>
    </xf>
    <xf numFmtId="10" fontId="48" fillId="0" borderId="14" xfId="1" applyNumberFormat="1" applyFont="1" applyBorder="1" applyAlignment="1">
      <alignment horizontal="left" vertical="center" indent="13"/>
    </xf>
    <xf numFmtId="10" fontId="48" fillId="0" borderId="15" xfId="1" applyNumberFormat="1" applyFont="1" applyBorder="1" applyAlignment="1">
      <alignment horizontal="left" vertical="center" indent="13"/>
    </xf>
    <xf numFmtId="10" fontId="48" fillId="0" borderId="16" xfId="1" applyNumberFormat="1" applyFont="1" applyBorder="1" applyAlignment="1">
      <alignment horizontal="left" vertical="center" indent="13"/>
    </xf>
    <xf numFmtId="10" fontId="20" fillId="34" borderId="16" xfId="0" applyNumberFormat="1" applyFont="1" applyFill="1" applyBorder="1" applyAlignment="1">
      <alignment horizontal="center" vertical="center"/>
    </xf>
    <xf numFmtId="10" fontId="20" fillId="34" borderId="18" xfId="0" applyNumberFormat="1" applyFont="1" applyFill="1" applyBorder="1" applyAlignment="1">
      <alignment horizontal="center" vertical="center"/>
    </xf>
    <xf numFmtId="0" fontId="16" fillId="34" borderId="17" xfId="0" applyFont="1" applyFill="1" applyBorder="1" applyAlignment="1">
      <alignment horizontal="center"/>
    </xf>
    <xf numFmtId="0" fontId="16" fillId="34" borderId="0" xfId="0" applyFont="1" applyFill="1" applyBorder="1" applyAlignment="1">
      <alignment horizontal="center"/>
    </xf>
    <xf numFmtId="10" fontId="20" fillId="34" borderId="19" xfId="0" applyNumberFormat="1" applyFont="1" applyFill="1" applyBorder="1" applyAlignment="1">
      <alignment horizontal="center" vertical="center"/>
    </xf>
    <xf numFmtId="10" fontId="20" fillId="34" borderId="2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20" fillId="34" borderId="20" xfId="0" applyNumberFormat="1" applyFont="1" applyFill="1" applyBorder="1" applyAlignment="1">
      <alignment horizontal="center" vertical="center"/>
    </xf>
    <xf numFmtId="0" fontId="16" fillId="33" borderId="40" xfId="0" applyFont="1" applyFill="1" applyBorder="1" applyAlignment="1">
      <alignment horizontal="center" vertical="center" wrapText="1"/>
    </xf>
    <xf numFmtId="4" fontId="16" fillId="33" borderId="40" xfId="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1" xfId="0" applyBorder="1" applyAlignment="1">
      <alignment horizontal="center"/>
    </xf>
    <xf numFmtId="4" fontId="0" fillId="0" borderId="11" xfId="0" applyNumberFormat="1" applyBorder="1"/>
    <xf numFmtId="0" fontId="0" fillId="0" borderId="12" xfId="0" applyBorder="1"/>
    <xf numFmtId="0" fontId="0" fillId="0" borderId="12" xfId="0" applyBorder="1" applyAlignment="1">
      <alignment horizontal="center"/>
    </xf>
    <xf numFmtId="4" fontId="0" fillId="0" borderId="12" xfId="0" applyNumberFormat="1" applyBorder="1"/>
    <xf numFmtId="0" fontId="16" fillId="33" borderId="12" xfId="0" applyFont="1" applyFill="1" applyBorder="1" applyAlignment="1">
      <alignment horizontal="right"/>
    </xf>
    <xf numFmtId="4" fontId="16" fillId="33" borderId="12" xfId="0" applyNumberFormat="1" applyFont="1" applyFill="1" applyBorder="1"/>
    <xf numFmtId="0" fontId="16" fillId="33" borderId="13" xfId="0" applyFont="1" applyFill="1" applyBorder="1" applyAlignment="1">
      <alignment horizontal="right"/>
    </xf>
    <xf numFmtId="4" fontId="16" fillId="33" borderId="13" xfId="0" applyNumberFormat="1" applyFont="1" applyFill="1" applyBorder="1"/>
    <xf numFmtId="0" fontId="0" fillId="0" borderId="0" xfId="0" applyAlignment="1">
      <alignment vertical="center" wrapText="1"/>
    </xf>
    <xf numFmtId="0" fontId="20" fillId="34" borderId="0" xfId="0" applyFont="1" applyFill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0" fontId="0" fillId="0" borderId="11" xfId="0" applyBorder="1" applyAlignment="1">
      <alignment wrapText="1"/>
    </xf>
    <xf numFmtId="10" fontId="0" fillId="0" borderId="0" xfId="0" applyNumberFormat="1"/>
    <xf numFmtId="0" fontId="46" fillId="0" borderId="40" xfId="0" quotePrefix="1" applyFont="1" applyBorder="1" applyAlignment="1">
      <alignment horizontal="center" vertical="center" wrapText="1"/>
    </xf>
  </cellXfs>
  <cellStyles count="47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Incorreto" xfId="8" builtinId="27" customBuiltin="1"/>
    <cellStyle name="Neutra" xfId="9" builtinId="28" customBuiltin="1"/>
    <cellStyle name="Normal" xfId="0" builtinId="0"/>
    <cellStyle name="Normal_Novo padrão - BDI e Encargos - SG_Proposta" xfId="43"/>
    <cellStyle name="Normal_Pasta2_Novo padrão - BDI e Encargos - SG_Proposta" xfId="44"/>
    <cellStyle name="Nota" xfId="16" builtinId="10" customBuiltin="1"/>
    <cellStyle name="Porcentagem" xfId="1" builtinId="5"/>
    <cellStyle name="Porcentagem 2" xfId="46"/>
    <cellStyle name="Porcentagem 3" xfId="45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16"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190499</xdr:rowOff>
    </xdr:from>
    <xdr:to>
      <xdr:col>0</xdr:col>
      <xdr:colOff>828674</xdr:colOff>
      <xdr:row>6</xdr:row>
      <xdr:rowOff>9525</xdr:rowOff>
    </xdr:to>
    <xdr:pic>
      <xdr:nvPicPr>
        <xdr:cNvPr id="2" name="Imagem 1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999"/>
          <a:ext cx="828674" cy="866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200026</xdr:colOff>
      <xdr:row>1</xdr:row>
      <xdr:rowOff>114299</xdr:rowOff>
    </xdr:from>
    <xdr:to>
      <xdr:col>9</xdr:col>
      <xdr:colOff>390526</xdr:colOff>
      <xdr:row>6</xdr:row>
      <xdr:rowOff>57150</xdr:rowOff>
    </xdr:to>
    <xdr:pic>
      <xdr:nvPicPr>
        <xdr:cNvPr id="3" name="Imagem 2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1" y="304799"/>
          <a:ext cx="895350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</xdr:row>
          <xdr:rowOff>85725</xdr:rowOff>
        </xdr:from>
        <xdr:to>
          <xdr:col>8</xdr:col>
          <xdr:colOff>361950</xdr:colOff>
          <xdr:row>17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65525</xdr:row>
          <xdr:rowOff>95250</xdr:rowOff>
        </xdr:from>
        <xdr:to>
          <xdr:col>8</xdr:col>
          <xdr:colOff>323850</xdr:colOff>
          <xdr:row>65530</xdr:row>
          <xdr:rowOff>47625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131061</xdr:row>
          <xdr:rowOff>95250</xdr:rowOff>
        </xdr:from>
        <xdr:to>
          <xdr:col>8</xdr:col>
          <xdr:colOff>323850</xdr:colOff>
          <xdr:row>131066</xdr:row>
          <xdr:rowOff>47625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196597</xdr:row>
          <xdr:rowOff>95250</xdr:rowOff>
        </xdr:from>
        <xdr:to>
          <xdr:col>8</xdr:col>
          <xdr:colOff>323850</xdr:colOff>
          <xdr:row>196602</xdr:row>
          <xdr:rowOff>47625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262133</xdr:row>
          <xdr:rowOff>95250</xdr:rowOff>
        </xdr:from>
        <xdr:to>
          <xdr:col>8</xdr:col>
          <xdr:colOff>323850</xdr:colOff>
          <xdr:row>262138</xdr:row>
          <xdr:rowOff>47625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327669</xdr:row>
          <xdr:rowOff>95250</xdr:rowOff>
        </xdr:from>
        <xdr:to>
          <xdr:col>8</xdr:col>
          <xdr:colOff>323850</xdr:colOff>
          <xdr:row>327674</xdr:row>
          <xdr:rowOff>47625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393205</xdr:row>
          <xdr:rowOff>95250</xdr:rowOff>
        </xdr:from>
        <xdr:to>
          <xdr:col>8</xdr:col>
          <xdr:colOff>323850</xdr:colOff>
          <xdr:row>393210</xdr:row>
          <xdr:rowOff>47625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458741</xdr:row>
          <xdr:rowOff>95250</xdr:rowOff>
        </xdr:from>
        <xdr:to>
          <xdr:col>8</xdr:col>
          <xdr:colOff>323850</xdr:colOff>
          <xdr:row>458746</xdr:row>
          <xdr:rowOff>47625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524277</xdr:row>
          <xdr:rowOff>95250</xdr:rowOff>
        </xdr:from>
        <xdr:to>
          <xdr:col>8</xdr:col>
          <xdr:colOff>323850</xdr:colOff>
          <xdr:row>524282</xdr:row>
          <xdr:rowOff>47625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589813</xdr:row>
          <xdr:rowOff>95250</xdr:rowOff>
        </xdr:from>
        <xdr:to>
          <xdr:col>8</xdr:col>
          <xdr:colOff>323850</xdr:colOff>
          <xdr:row>589818</xdr:row>
          <xdr:rowOff>47625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655349</xdr:row>
          <xdr:rowOff>95250</xdr:rowOff>
        </xdr:from>
        <xdr:to>
          <xdr:col>8</xdr:col>
          <xdr:colOff>323850</xdr:colOff>
          <xdr:row>655354</xdr:row>
          <xdr:rowOff>47625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720885</xdr:row>
          <xdr:rowOff>95250</xdr:rowOff>
        </xdr:from>
        <xdr:to>
          <xdr:col>8</xdr:col>
          <xdr:colOff>323850</xdr:colOff>
          <xdr:row>720890</xdr:row>
          <xdr:rowOff>47625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786421</xdr:row>
          <xdr:rowOff>95250</xdr:rowOff>
        </xdr:from>
        <xdr:to>
          <xdr:col>8</xdr:col>
          <xdr:colOff>323850</xdr:colOff>
          <xdr:row>786426</xdr:row>
          <xdr:rowOff>47625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851957</xdr:row>
          <xdr:rowOff>95250</xdr:rowOff>
        </xdr:from>
        <xdr:to>
          <xdr:col>8</xdr:col>
          <xdr:colOff>323850</xdr:colOff>
          <xdr:row>851962</xdr:row>
          <xdr:rowOff>47625</xdr:rowOff>
        </xdr:to>
        <xdr:sp macro="" textlink="">
          <xdr:nvSpPr>
            <xdr:cNvPr id="2062" name="Object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917493</xdr:row>
          <xdr:rowOff>95250</xdr:rowOff>
        </xdr:from>
        <xdr:to>
          <xdr:col>8</xdr:col>
          <xdr:colOff>323850</xdr:colOff>
          <xdr:row>917498</xdr:row>
          <xdr:rowOff>47625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983029</xdr:row>
          <xdr:rowOff>95250</xdr:rowOff>
        </xdr:from>
        <xdr:to>
          <xdr:col>8</xdr:col>
          <xdr:colOff>323850</xdr:colOff>
          <xdr:row>983034</xdr:row>
          <xdr:rowOff>47625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10</xdr:row>
          <xdr:rowOff>95250</xdr:rowOff>
        </xdr:from>
        <xdr:to>
          <xdr:col>264</xdr:col>
          <xdr:colOff>323850</xdr:colOff>
          <xdr:row>15</xdr:row>
          <xdr:rowOff>47625</xdr:rowOff>
        </xdr:to>
        <xdr:sp macro="" textlink="">
          <xdr:nvSpPr>
            <xdr:cNvPr id="2065" name="Object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65525</xdr:row>
          <xdr:rowOff>95250</xdr:rowOff>
        </xdr:from>
        <xdr:to>
          <xdr:col>264</xdr:col>
          <xdr:colOff>323850</xdr:colOff>
          <xdr:row>65530</xdr:row>
          <xdr:rowOff>47625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131061</xdr:row>
          <xdr:rowOff>95250</xdr:rowOff>
        </xdr:from>
        <xdr:to>
          <xdr:col>264</xdr:col>
          <xdr:colOff>323850</xdr:colOff>
          <xdr:row>131066</xdr:row>
          <xdr:rowOff>47625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196597</xdr:row>
          <xdr:rowOff>95250</xdr:rowOff>
        </xdr:from>
        <xdr:to>
          <xdr:col>264</xdr:col>
          <xdr:colOff>323850</xdr:colOff>
          <xdr:row>196602</xdr:row>
          <xdr:rowOff>47625</xdr:rowOff>
        </xdr:to>
        <xdr:sp macro="" textlink="">
          <xdr:nvSpPr>
            <xdr:cNvPr id="2068" name="Object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262133</xdr:row>
          <xdr:rowOff>95250</xdr:rowOff>
        </xdr:from>
        <xdr:to>
          <xdr:col>264</xdr:col>
          <xdr:colOff>323850</xdr:colOff>
          <xdr:row>262138</xdr:row>
          <xdr:rowOff>47625</xdr:rowOff>
        </xdr:to>
        <xdr:sp macro="" textlink="">
          <xdr:nvSpPr>
            <xdr:cNvPr id="2069" name="Object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327669</xdr:row>
          <xdr:rowOff>95250</xdr:rowOff>
        </xdr:from>
        <xdr:to>
          <xdr:col>264</xdr:col>
          <xdr:colOff>323850</xdr:colOff>
          <xdr:row>327674</xdr:row>
          <xdr:rowOff>47625</xdr:rowOff>
        </xdr:to>
        <xdr:sp macro="" textlink="">
          <xdr:nvSpPr>
            <xdr:cNvPr id="2070" name="Object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393205</xdr:row>
          <xdr:rowOff>95250</xdr:rowOff>
        </xdr:from>
        <xdr:to>
          <xdr:col>264</xdr:col>
          <xdr:colOff>323850</xdr:colOff>
          <xdr:row>393210</xdr:row>
          <xdr:rowOff>47625</xdr:rowOff>
        </xdr:to>
        <xdr:sp macro="" textlink="">
          <xdr:nvSpPr>
            <xdr:cNvPr id="2071" name="Object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458741</xdr:row>
          <xdr:rowOff>95250</xdr:rowOff>
        </xdr:from>
        <xdr:to>
          <xdr:col>264</xdr:col>
          <xdr:colOff>323850</xdr:colOff>
          <xdr:row>458746</xdr:row>
          <xdr:rowOff>47625</xdr:rowOff>
        </xdr:to>
        <xdr:sp macro="" textlink="">
          <xdr:nvSpPr>
            <xdr:cNvPr id="2072" name="Object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524277</xdr:row>
          <xdr:rowOff>95250</xdr:rowOff>
        </xdr:from>
        <xdr:to>
          <xdr:col>264</xdr:col>
          <xdr:colOff>323850</xdr:colOff>
          <xdr:row>524282</xdr:row>
          <xdr:rowOff>47625</xdr:rowOff>
        </xdr:to>
        <xdr:sp macro="" textlink="">
          <xdr:nvSpPr>
            <xdr:cNvPr id="2073" name="Object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589813</xdr:row>
          <xdr:rowOff>95250</xdr:rowOff>
        </xdr:from>
        <xdr:to>
          <xdr:col>264</xdr:col>
          <xdr:colOff>323850</xdr:colOff>
          <xdr:row>589818</xdr:row>
          <xdr:rowOff>47625</xdr:rowOff>
        </xdr:to>
        <xdr:sp macro="" textlink="">
          <xdr:nvSpPr>
            <xdr:cNvPr id="2074" name="Object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655349</xdr:row>
          <xdr:rowOff>95250</xdr:rowOff>
        </xdr:from>
        <xdr:to>
          <xdr:col>264</xdr:col>
          <xdr:colOff>323850</xdr:colOff>
          <xdr:row>655354</xdr:row>
          <xdr:rowOff>47625</xdr:rowOff>
        </xdr:to>
        <xdr:sp macro="" textlink="">
          <xdr:nvSpPr>
            <xdr:cNvPr id="2075" name="Object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720885</xdr:row>
          <xdr:rowOff>95250</xdr:rowOff>
        </xdr:from>
        <xdr:to>
          <xdr:col>264</xdr:col>
          <xdr:colOff>323850</xdr:colOff>
          <xdr:row>720890</xdr:row>
          <xdr:rowOff>47625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786421</xdr:row>
          <xdr:rowOff>95250</xdr:rowOff>
        </xdr:from>
        <xdr:to>
          <xdr:col>264</xdr:col>
          <xdr:colOff>323850</xdr:colOff>
          <xdr:row>786426</xdr:row>
          <xdr:rowOff>47625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851957</xdr:row>
          <xdr:rowOff>95250</xdr:rowOff>
        </xdr:from>
        <xdr:to>
          <xdr:col>264</xdr:col>
          <xdr:colOff>323850</xdr:colOff>
          <xdr:row>851962</xdr:row>
          <xdr:rowOff>47625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917493</xdr:row>
          <xdr:rowOff>95250</xdr:rowOff>
        </xdr:from>
        <xdr:to>
          <xdr:col>264</xdr:col>
          <xdr:colOff>323850</xdr:colOff>
          <xdr:row>917498</xdr:row>
          <xdr:rowOff>47625</xdr:rowOff>
        </xdr:to>
        <xdr:sp macro="" textlink="">
          <xdr:nvSpPr>
            <xdr:cNvPr id="2079" name="Object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258</xdr:col>
          <xdr:colOff>200025</xdr:colOff>
          <xdr:row>983029</xdr:row>
          <xdr:rowOff>95250</xdr:rowOff>
        </xdr:from>
        <xdr:to>
          <xdr:col>264</xdr:col>
          <xdr:colOff>323850</xdr:colOff>
          <xdr:row>983034</xdr:row>
          <xdr:rowOff>47625</xdr:rowOff>
        </xdr:to>
        <xdr:sp macro="" textlink="">
          <xdr:nvSpPr>
            <xdr:cNvPr id="2080" name="Object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10</xdr:row>
          <xdr:rowOff>95250</xdr:rowOff>
        </xdr:from>
        <xdr:to>
          <xdr:col>520</xdr:col>
          <xdr:colOff>323850</xdr:colOff>
          <xdr:row>15</xdr:row>
          <xdr:rowOff>47625</xdr:rowOff>
        </xdr:to>
        <xdr:sp macro="" textlink="">
          <xdr:nvSpPr>
            <xdr:cNvPr id="2081" name="Object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65525</xdr:row>
          <xdr:rowOff>95250</xdr:rowOff>
        </xdr:from>
        <xdr:to>
          <xdr:col>520</xdr:col>
          <xdr:colOff>323850</xdr:colOff>
          <xdr:row>65530</xdr:row>
          <xdr:rowOff>47625</xdr:rowOff>
        </xdr:to>
        <xdr:sp macro="" textlink="">
          <xdr:nvSpPr>
            <xdr:cNvPr id="2082" name="Object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131061</xdr:row>
          <xdr:rowOff>95250</xdr:rowOff>
        </xdr:from>
        <xdr:to>
          <xdr:col>520</xdr:col>
          <xdr:colOff>323850</xdr:colOff>
          <xdr:row>131066</xdr:row>
          <xdr:rowOff>47625</xdr:rowOff>
        </xdr:to>
        <xdr:sp macro="" textlink="">
          <xdr:nvSpPr>
            <xdr:cNvPr id="2083" name="Object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196597</xdr:row>
          <xdr:rowOff>95250</xdr:rowOff>
        </xdr:from>
        <xdr:to>
          <xdr:col>520</xdr:col>
          <xdr:colOff>323850</xdr:colOff>
          <xdr:row>196602</xdr:row>
          <xdr:rowOff>47625</xdr:rowOff>
        </xdr:to>
        <xdr:sp macro="" textlink="">
          <xdr:nvSpPr>
            <xdr:cNvPr id="2084" name="Object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262133</xdr:row>
          <xdr:rowOff>95250</xdr:rowOff>
        </xdr:from>
        <xdr:to>
          <xdr:col>520</xdr:col>
          <xdr:colOff>323850</xdr:colOff>
          <xdr:row>262138</xdr:row>
          <xdr:rowOff>47625</xdr:rowOff>
        </xdr:to>
        <xdr:sp macro="" textlink="">
          <xdr:nvSpPr>
            <xdr:cNvPr id="2085" name="Object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327669</xdr:row>
          <xdr:rowOff>95250</xdr:rowOff>
        </xdr:from>
        <xdr:to>
          <xdr:col>520</xdr:col>
          <xdr:colOff>323850</xdr:colOff>
          <xdr:row>327674</xdr:row>
          <xdr:rowOff>47625</xdr:rowOff>
        </xdr:to>
        <xdr:sp macro="" textlink="">
          <xdr:nvSpPr>
            <xdr:cNvPr id="2086" name="Object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393205</xdr:row>
          <xdr:rowOff>95250</xdr:rowOff>
        </xdr:from>
        <xdr:to>
          <xdr:col>520</xdr:col>
          <xdr:colOff>323850</xdr:colOff>
          <xdr:row>393210</xdr:row>
          <xdr:rowOff>47625</xdr:rowOff>
        </xdr:to>
        <xdr:sp macro="" textlink="">
          <xdr:nvSpPr>
            <xdr:cNvPr id="2087" name="Object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458741</xdr:row>
          <xdr:rowOff>95250</xdr:rowOff>
        </xdr:from>
        <xdr:to>
          <xdr:col>520</xdr:col>
          <xdr:colOff>323850</xdr:colOff>
          <xdr:row>458746</xdr:row>
          <xdr:rowOff>47625</xdr:rowOff>
        </xdr:to>
        <xdr:sp macro="" textlink="">
          <xdr:nvSpPr>
            <xdr:cNvPr id="2088" name="Object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524277</xdr:row>
          <xdr:rowOff>95250</xdr:rowOff>
        </xdr:from>
        <xdr:to>
          <xdr:col>520</xdr:col>
          <xdr:colOff>323850</xdr:colOff>
          <xdr:row>524282</xdr:row>
          <xdr:rowOff>47625</xdr:rowOff>
        </xdr:to>
        <xdr:sp macro="" textlink="">
          <xdr:nvSpPr>
            <xdr:cNvPr id="2089" name="Object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589813</xdr:row>
          <xdr:rowOff>95250</xdr:rowOff>
        </xdr:from>
        <xdr:to>
          <xdr:col>520</xdr:col>
          <xdr:colOff>323850</xdr:colOff>
          <xdr:row>589818</xdr:row>
          <xdr:rowOff>47625</xdr:rowOff>
        </xdr:to>
        <xdr:sp macro="" textlink="">
          <xdr:nvSpPr>
            <xdr:cNvPr id="2090" name="Object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655349</xdr:row>
          <xdr:rowOff>95250</xdr:rowOff>
        </xdr:from>
        <xdr:to>
          <xdr:col>520</xdr:col>
          <xdr:colOff>323850</xdr:colOff>
          <xdr:row>655354</xdr:row>
          <xdr:rowOff>47625</xdr:rowOff>
        </xdr:to>
        <xdr:sp macro="" textlink="">
          <xdr:nvSpPr>
            <xdr:cNvPr id="2091" name="Object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720885</xdr:row>
          <xdr:rowOff>95250</xdr:rowOff>
        </xdr:from>
        <xdr:to>
          <xdr:col>520</xdr:col>
          <xdr:colOff>323850</xdr:colOff>
          <xdr:row>720890</xdr:row>
          <xdr:rowOff>47625</xdr:rowOff>
        </xdr:to>
        <xdr:sp macro="" textlink="">
          <xdr:nvSpPr>
            <xdr:cNvPr id="2092" name="Object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786421</xdr:row>
          <xdr:rowOff>95250</xdr:rowOff>
        </xdr:from>
        <xdr:to>
          <xdr:col>520</xdr:col>
          <xdr:colOff>323850</xdr:colOff>
          <xdr:row>786426</xdr:row>
          <xdr:rowOff>47625</xdr:rowOff>
        </xdr:to>
        <xdr:sp macro="" textlink="">
          <xdr:nvSpPr>
            <xdr:cNvPr id="2093" name="Object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851957</xdr:row>
          <xdr:rowOff>95250</xdr:rowOff>
        </xdr:from>
        <xdr:to>
          <xdr:col>520</xdr:col>
          <xdr:colOff>323850</xdr:colOff>
          <xdr:row>851962</xdr:row>
          <xdr:rowOff>47625</xdr:rowOff>
        </xdr:to>
        <xdr:sp macro="" textlink="">
          <xdr:nvSpPr>
            <xdr:cNvPr id="2094" name="Object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917493</xdr:row>
          <xdr:rowOff>95250</xdr:rowOff>
        </xdr:from>
        <xdr:to>
          <xdr:col>520</xdr:col>
          <xdr:colOff>323850</xdr:colOff>
          <xdr:row>917498</xdr:row>
          <xdr:rowOff>47625</xdr:rowOff>
        </xdr:to>
        <xdr:sp macro="" textlink="">
          <xdr:nvSpPr>
            <xdr:cNvPr id="2095" name="Object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514</xdr:col>
          <xdr:colOff>200025</xdr:colOff>
          <xdr:row>983029</xdr:row>
          <xdr:rowOff>95250</xdr:rowOff>
        </xdr:from>
        <xdr:to>
          <xdr:col>520</xdr:col>
          <xdr:colOff>323850</xdr:colOff>
          <xdr:row>983034</xdr:row>
          <xdr:rowOff>47625</xdr:rowOff>
        </xdr:to>
        <xdr:sp macro="" textlink="">
          <xdr:nvSpPr>
            <xdr:cNvPr id="2096" name="Object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10</xdr:row>
          <xdr:rowOff>95250</xdr:rowOff>
        </xdr:from>
        <xdr:to>
          <xdr:col>776</xdr:col>
          <xdr:colOff>323850</xdr:colOff>
          <xdr:row>15</xdr:row>
          <xdr:rowOff>47625</xdr:rowOff>
        </xdr:to>
        <xdr:sp macro="" textlink="">
          <xdr:nvSpPr>
            <xdr:cNvPr id="2097" name="Object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65525</xdr:row>
          <xdr:rowOff>95250</xdr:rowOff>
        </xdr:from>
        <xdr:to>
          <xdr:col>776</xdr:col>
          <xdr:colOff>323850</xdr:colOff>
          <xdr:row>65530</xdr:row>
          <xdr:rowOff>47625</xdr:rowOff>
        </xdr:to>
        <xdr:sp macro="" textlink="">
          <xdr:nvSpPr>
            <xdr:cNvPr id="2098" name="Object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131061</xdr:row>
          <xdr:rowOff>95250</xdr:rowOff>
        </xdr:from>
        <xdr:to>
          <xdr:col>776</xdr:col>
          <xdr:colOff>323850</xdr:colOff>
          <xdr:row>131066</xdr:row>
          <xdr:rowOff>47625</xdr:rowOff>
        </xdr:to>
        <xdr:sp macro="" textlink="">
          <xdr:nvSpPr>
            <xdr:cNvPr id="2099" name="Object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196597</xdr:row>
          <xdr:rowOff>95250</xdr:rowOff>
        </xdr:from>
        <xdr:to>
          <xdr:col>776</xdr:col>
          <xdr:colOff>323850</xdr:colOff>
          <xdr:row>196602</xdr:row>
          <xdr:rowOff>47625</xdr:rowOff>
        </xdr:to>
        <xdr:sp macro="" textlink="">
          <xdr:nvSpPr>
            <xdr:cNvPr id="2100" name="Object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262133</xdr:row>
          <xdr:rowOff>95250</xdr:rowOff>
        </xdr:from>
        <xdr:to>
          <xdr:col>776</xdr:col>
          <xdr:colOff>323850</xdr:colOff>
          <xdr:row>262138</xdr:row>
          <xdr:rowOff>47625</xdr:rowOff>
        </xdr:to>
        <xdr:sp macro="" textlink="">
          <xdr:nvSpPr>
            <xdr:cNvPr id="2101" name="Object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327669</xdr:row>
          <xdr:rowOff>95250</xdr:rowOff>
        </xdr:from>
        <xdr:to>
          <xdr:col>776</xdr:col>
          <xdr:colOff>323850</xdr:colOff>
          <xdr:row>327674</xdr:row>
          <xdr:rowOff>47625</xdr:rowOff>
        </xdr:to>
        <xdr:sp macro="" textlink="">
          <xdr:nvSpPr>
            <xdr:cNvPr id="2102" name="Object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393205</xdr:row>
          <xdr:rowOff>95250</xdr:rowOff>
        </xdr:from>
        <xdr:to>
          <xdr:col>776</xdr:col>
          <xdr:colOff>323850</xdr:colOff>
          <xdr:row>393210</xdr:row>
          <xdr:rowOff>47625</xdr:rowOff>
        </xdr:to>
        <xdr:sp macro="" textlink="">
          <xdr:nvSpPr>
            <xdr:cNvPr id="2103" name="Object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458741</xdr:row>
          <xdr:rowOff>95250</xdr:rowOff>
        </xdr:from>
        <xdr:to>
          <xdr:col>776</xdr:col>
          <xdr:colOff>323850</xdr:colOff>
          <xdr:row>458746</xdr:row>
          <xdr:rowOff>47625</xdr:rowOff>
        </xdr:to>
        <xdr:sp macro="" textlink="">
          <xdr:nvSpPr>
            <xdr:cNvPr id="2104" name="Object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524277</xdr:row>
          <xdr:rowOff>95250</xdr:rowOff>
        </xdr:from>
        <xdr:to>
          <xdr:col>776</xdr:col>
          <xdr:colOff>323850</xdr:colOff>
          <xdr:row>524282</xdr:row>
          <xdr:rowOff>47625</xdr:rowOff>
        </xdr:to>
        <xdr:sp macro="" textlink="">
          <xdr:nvSpPr>
            <xdr:cNvPr id="2105" name="Object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589813</xdr:row>
          <xdr:rowOff>95250</xdr:rowOff>
        </xdr:from>
        <xdr:to>
          <xdr:col>776</xdr:col>
          <xdr:colOff>323850</xdr:colOff>
          <xdr:row>589818</xdr:row>
          <xdr:rowOff>47625</xdr:rowOff>
        </xdr:to>
        <xdr:sp macro="" textlink="">
          <xdr:nvSpPr>
            <xdr:cNvPr id="2106" name="Object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655349</xdr:row>
          <xdr:rowOff>95250</xdr:rowOff>
        </xdr:from>
        <xdr:to>
          <xdr:col>776</xdr:col>
          <xdr:colOff>323850</xdr:colOff>
          <xdr:row>655354</xdr:row>
          <xdr:rowOff>47625</xdr:rowOff>
        </xdr:to>
        <xdr:sp macro="" textlink="">
          <xdr:nvSpPr>
            <xdr:cNvPr id="2107" name="Object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720885</xdr:row>
          <xdr:rowOff>95250</xdr:rowOff>
        </xdr:from>
        <xdr:to>
          <xdr:col>776</xdr:col>
          <xdr:colOff>323850</xdr:colOff>
          <xdr:row>720890</xdr:row>
          <xdr:rowOff>47625</xdr:rowOff>
        </xdr:to>
        <xdr:sp macro="" textlink="">
          <xdr:nvSpPr>
            <xdr:cNvPr id="2108" name="Object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786421</xdr:row>
          <xdr:rowOff>95250</xdr:rowOff>
        </xdr:from>
        <xdr:to>
          <xdr:col>776</xdr:col>
          <xdr:colOff>323850</xdr:colOff>
          <xdr:row>786426</xdr:row>
          <xdr:rowOff>47625</xdr:rowOff>
        </xdr:to>
        <xdr:sp macro="" textlink="">
          <xdr:nvSpPr>
            <xdr:cNvPr id="2109" name="Object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851957</xdr:row>
          <xdr:rowOff>95250</xdr:rowOff>
        </xdr:from>
        <xdr:to>
          <xdr:col>776</xdr:col>
          <xdr:colOff>323850</xdr:colOff>
          <xdr:row>851962</xdr:row>
          <xdr:rowOff>47625</xdr:rowOff>
        </xdr:to>
        <xdr:sp macro="" textlink="">
          <xdr:nvSpPr>
            <xdr:cNvPr id="2110" name="Object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917493</xdr:row>
          <xdr:rowOff>95250</xdr:rowOff>
        </xdr:from>
        <xdr:to>
          <xdr:col>776</xdr:col>
          <xdr:colOff>323850</xdr:colOff>
          <xdr:row>917498</xdr:row>
          <xdr:rowOff>47625</xdr:rowOff>
        </xdr:to>
        <xdr:sp macro="" textlink="">
          <xdr:nvSpPr>
            <xdr:cNvPr id="2111" name="Object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770</xdr:col>
          <xdr:colOff>200025</xdr:colOff>
          <xdr:row>983029</xdr:row>
          <xdr:rowOff>95250</xdr:rowOff>
        </xdr:from>
        <xdr:to>
          <xdr:col>776</xdr:col>
          <xdr:colOff>323850</xdr:colOff>
          <xdr:row>983034</xdr:row>
          <xdr:rowOff>47625</xdr:rowOff>
        </xdr:to>
        <xdr:sp macro="" textlink="">
          <xdr:nvSpPr>
            <xdr:cNvPr id="2112" name="Object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10</xdr:row>
          <xdr:rowOff>95250</xdr:rowOff>
        </xdr:from>
        <xdr:to>
          <xdr:col>1032</xdr:col>
          <xdr:colOff>323850</xdr:colOff>
          <xdr:row>15</xdr:row>
          <xdr:rowOff>47625</xdr:rowOff>
        </xdr:to>
        <xdr:sp macro="" textlink="">
          <xdr:nvSpPr>
            <xdr:cNvPr id="2113" name="Object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65525</xdr:row>
          <xdr:rowOff>95250</xdr:rowOff>
        </xdr:from>
        <xdr:to>
          <xdr:col>1032</xdr:col>
          <xdr:colOff>323850</xdr:colOff>
          <xdr:row>65530</xdr:row>
          <xdr:rowOff>47625</xdr:rowOff>
        </xdr:to>
        <xdr:sp macro="" textlink="">
          <xdr:nvSpPr>
            <xdr:cNvPr id="2114" name="Object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131061</xdr:row>
          <xdr:rowOff>95250</xdr:rowOff>
        </xdr:from>
        <xdr:to>
          <xdr:col>1032</xdr:col>
          <xdr:colOff>323850</xdr:colOff>
          <xdr:row>131066</xdr:row>
          <xdr:rowOff>47625</xdr:rowOff>
        </xdr:to>
        <xdr:sp macro="" textlink="">
          <xdr:nvSpPr>
            <xdr:cNvPr id="2115" name="Object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196597</xdr:row>
          <xdr:rowOff>95250</xdr:rowOff>
        </xdr:from>
        <xdr:to>
          <xdr:col>1032</xdr:col>
          <xdr:colOff>323850</xdr:colOff>
          <xdr:row>196602</xdr:row>
          <xdr:rowOff>47625</xdr:rowOff>
        </xdr:to>
        <xdr:sp macro="" textlink="">
          <xdr:nvSpPr>
            <xdr:cNvPr id="2116" name="Object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262133</xdr:row>
          <xdr:rowOff>95250</xdr:rowOff>
        </xdr:from>
        <xdr:to>
          <xdr:col>1032</xdr:col>
          <xdr:colOff>323850</xdr:colOff>
          <xdr:row>262138</xdr:row>
          <xdr:rowOff>47625</xdr:rowOff>
        </xdr:to>
        <xdr:sp macro="" textlink="">
          <xdr:nvSpPr>
            <xdr:cNvPr id="2117" name="Object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327669</xdr:row>
          <xdr:rowOff>95250</xdr:rowOff>
        </xdr:from>
        <xdr:to>
          <xdr:col>1032</xdr:col>
          <xdr:colOff>323850</xdr:colOff>
          <xdr:row>327674</xdr:row>
          <xdr:rowOff>47625</xdr:rowOff>
        </xdr:to>
        <xdr:sp macro="" textlink="">
          <xdr:nvSpPr>
            <xdr:cNvPr id="2118" name="Object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393205</xdr:row>
          <xdr:rowOff>95250</xdr:rowOff>
        </xdr:from>
        <xdr:to>
          <xdr:col>1032</xdr:col>
          <xdr:colOff>323850</xdr:colOff>
          <xdr:row>393210</xdr:row>
          <xdr:rowOff>47625</xdr:rowOff>
        </xdr:to>
        <xdr:sp macro="" textlink="">
          <xdr:nvSpPr>
            <xdr:cNvPr id="2119" name="Object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458741</xdr:row>
          <xdr:rowOff>95250</xdr:rowOff>
        </xdr:from>
        <xdr:to>
          <xdr:col>1032</xdr:col>
          <xdr:colOff>323850</xdr:colOff>
          <xdr:row>458746</xdr:row>
          <xdr:rowOff>47625</xdr:rowOff>
        </xdr:to>
        <xdr:sp macro="" textlink="">
          <xdr:nvSpPr>
            <xdr:cNvPr id="2120" name="Object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524277</xdr:row>
          <xdr:rowOff>95250</xdr:rowOff>
        </xdr:from>
        <xdr:to>
          <xdr:col>1032</xdr:col>
          <xdr:colOff>323850</xdr:colOff>
          <xdr:row>524282</xdr:row>
          <xdr:rowOff>47625</xdr:rowOff>
        </xdr:to>
        <xdr:sp macro="" textlink="">
          <xdr:nvSpPr>
            <xdr:cNvPr id="2121" name="Object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589813</xdr:row>
          <xdr:rowOff>95250</xdr:rowOff>
        </xdr:from>
        <xdr:to>
          <xdr:col>1032</xdr:col>
          <xdr:colOff>323850</xdr:colOff>
          <xdr:row>589818</xdr:row>
          <xdr:rowOff>47625</xdr:rowOff>
        </xdr:to>
        <xdr:sp macro="" textlink="">
          <xdr:nvSpPr>
            <xdr:cNvPr id="2122" name="Object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655349</xdr:row>
          <xdr:rowOff>95250</xdr:rowOff>
        </xdr:from>
        <xdr:to>
          <xdr:col>1032</xdr:col>
          <xdr:colOff>323850</xdr:colOff>
          <xdr:row>655354</xdr:row>
          <xdr:rowOff>47625</xdr:rowOff>
        </xdr:to>
        <xdr:sp macro="" textlink="">
          <xdr:nvSpPr>
            <xdr:cNvPr id="2123" name="Object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720885</xdr:row>
          <xdr:rowOff>95250</xdr:rowOff>
        </xdr:from>
        <xdr:to>
          <xdr:col>1032</xdr:col>
          <xdr:colOff>323850</xdr:colOff>
          <xdr:row>720890</xdr:row>
          <xdr:rowOff>47625</xdr:rowOff>
        </xdr:to>
        <xdr:sp macro="" textlink="">
          <xdr:nvSpPr>
            <xdr:cNvPr id="2124" name="Object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786421</xdr:row>
          <xdr:rowOff>95250</xdr:rowOff>
        </xdr:from>
        <xdr:to>
          <xdr:col>1032</xdr:col>
          <xdr:colOff>323850</xdr:colOff>
          <xdr:row>786426</xdr:row>
          <xdr:rowOff>47625</xdr:rowOff>
        </xdr:to>
        <xdr:sp macro="" textlink="">
          <xdr:nvSpPr>
            <xdr:cNvPr id="2125" name="Object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851957</xdr:row>
          <xdr:rowOff>95250</xdr:rowOff>
        </xdr:from>
        <xdr:to>
          <xdr:col>1032</xdr:col>
          <xdr:colOff>323850</xdr:colOff>
          <xdr:row>851962</xdr:row>
          <xdr:rowOff>47625</xdr:rowOff>
        </xdr:to>
        <xdr:sp macro="" textlink="">
          <xdr:nvSpPr>
            <xdr:cNvPr id="2126" name="Object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917493</xdr:row>
          <xdr:rowOff>95250</xdr:rowOff>
        </xdr:from>
        <xdr:to>
          <xdr:col>1032</xdr:col>
          <xdr:colOff>323850</xdr:colOff>
          <xdr:row>917498</xdr:row>
          <xdr:rowOff>47625</xdr:rowOff>
        </xdr:to>
        <xdr:sp macro="" textlink="">
          <xdr:nvSpPr>
            <xdr:cNvPr id="2127" name="Object 79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1026</xdr:col>
          <xdr:colOff>200025</xdr:colOff>
          <xdr:row>983029</xdr:row>
          <xdr:rowOff>95250</xdr:rowOff>
        </xdr:from>
        <xdr:to>
          <xdr:col>1032</xdr:col>
          <xdr:colOff>323850</xdr:colOff>
          <xdr:row>983034</xdr:row>
          <xdr:rowOff>47625</xdr:rowOff>
        </xdr:to>
        <xdr:sp macro="" textlink="">
          <xdr:nvSpPr>
            <xdr:cNvPr id="2128" name="Object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10</xdr:row>
          <xdr:rowOff>95250</xdr:rowOff>
        </xdr:from>
        <xdr:to>
          <xdr:col>1288</xdr:col>
          <xdr:colOff>323850</xdr:colOff>
          <xdr:row>15</xdr:row>
          <xdr:rowOff>47625</xdr:rowOff>
        </xdr:to>
        <xdr:sp macro="" textlink="">
          <xdr:nvSpPr>
            <xdr:cNvPr id="2129" name="Object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65525</xdr:row>
          <xdr:rowOff>95250</xdr:rowOff>
        </xdr:from>
        <xdr:to>
          <xdr:col>1288</xdr:col>
          <xdr:colOff>323850</xdr:colOff>
          <xdr:row>65530</xdr:row>
          <xdr:rowOff>47625</xdr:rowOff>
        </xdr:to>
        <xdr:sp macro="" textlink="">
          <xdr:nvSpPr>
            <xdr:cNvPr id="2130" name="Object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131061</xdr:row>
          <xdr:rowOff>95250</xdr:rowOff>
        </xdr:from>
        <xdr:to>
          <xdr:col>1288</xdr:col>
          <xdr:colOff>323850</xdr:colOff>
          <xdr:row>131066</xdr:row>
          <xdr:rowOff>47625</xdr:rowOff>
        </xdr:to>
        <xdr:sp macro="" textlink="">
          <xdr:nvSpPr>
            <xdr:cNvPr id="2131" name="Object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196597</xdr:row>
          <xdr:rowOff>95250</xdr:rowOff>
        </xdr:from>
        <xdr:to>
          <xdr:col>1288</xdr:col>
          <xdr:colOff>323850</xdr:colOff>
          <xdr:row>196602</xdr:row>
          <xdr:rowOff>47625</xdr:rowOff>
        </xdr:to>
        <xdr:sp macro="" textlink="">
          <xdr:nvSpPr>
            <xdr:cNvPr id="2132" name="Object 84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262133</xdr:row>
          <xdr:rowOff>95250</xdr:rowOff>
        </xdr:from>
        <xdr:to>
          <xdr:col>1288</xdr:col>
          <xdr:colOff>323850</xdr:colOff>
          <xdr:row>262138</xdr:row>
          <xdr:rowOff>47625</xdr:rowOff>
        </xdr:to>
        <xdr:sp macro="" textlink="">
          <xdr:nvSpPr>
            <xdr:cNvPr id="2133" name="Object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327669</xdr:row>
          <xdr:rowOff>95250</xdr:rowOff>
        </xdr:from>
        <xdr:to>
          <xdr:col>1288</xdr:col>
          <xdr:colOff>323850</xdr:colOff>
          <xdr:row>327674</xdr:row>
          <xdr:rowOff>47625</xdr:rowOff>
        </xdr:to>
        <xdr:sp macro="" textlink="">
          <xdr:nvSpPr>
            <xdr:cNvPr id="2134" name="Object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393205</xdr:row>
          <xdr:rowOff>95250</xdr:rowOff>
        </xdr:from>
        <xdr:to>
          <xdr:col>1288</xdr:col>
          <xdr:colOff>323850</xdr:colOff>
          <xdr:row>393210</xdr:row>
          <xdr:rowOff>47625</xdr:rowOff>
        </xdr:to>
        <xdr:sp macro="" textlink="">
          <xdr:nvSpPr>
            <xdr:cNvPr id="2135" name="Object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458741</xdr:row>
          <xdr:rowOff>95250</xdr:rowOff>
        </xdr:from>
        <xdr:to>
          <xdr:col>1288</xdr:col>
          <xdr:colOff>323850</xdr:colOff>
          <xdr:row>458746</xdr:row>
          <xdr:rowOff>47625</xdr:rowOff>
        </xdr:to>
        <xdr:sp macro="" textlink="">
          <xdr:nvSpPr>
            <xdr:cNvPr id="2136" name="Object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524277</xdr:row>
          <xdr:rowOff>95250</xdr:rowOff>
        </xdr:from>
        <xdr:to>
          <xdr:col>1288</xdr:col>
          <xdr:colOff>323850</xdr:colOff>
          <xdr:row>524282</xdr:row>
          <xdr:rowOff>47625</xdr:rowOff>
        </xdr:to>
        <xdr:sp macro="" textlink="">
          <xdr:nvSpPr>
            <xdr:cNvPr id="2137" name="Object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589813</xdr:row>
          <xdr:rowOff>95250</xdr:rowOff>
        </xdr:from>
        <xdr:to>
          <xdr:col>1288</xdr:col>
          <xdr:colOff>323850</xdr:colOff>
          <xdr:row>589818</xdr:row>
          <xdr:rowOff>47625</xdr:rowOff>
        </xdr:to>
        <xdr:sp macro="" textlink="">
          <xdr:nvSpPr>
            <xdr:cNvPr id="2138" name="Object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655349</xdr:row>
          <xdr:rowOff>95250</xdr:rowOff>
        </xdr:from>
        <xdr:to>
          <xdr:col>1288</xdr:col>
          <xdr:colOff>323850</xdr:colOff>
          <xdr:row>655354</xdr:row>
          <xdr:rowOff>47625</xdr:rowOff>
        </xdr:to>
        <xdr:sp macro="" textlink="">
          <xdr:nvSpPr>
            <xdr:cNvPr id="2139" name="Object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720885</xdr:row>
          <xdr:rowOff>95250</xdr:rowOff>
        </xdr:from>
        <xdr:to>
          <xdr:col>1288</xdr:col>
          <xdr:colOff>323850</xdr:colOff>
          <xdr:row>720890</xdr:row>
          <xdr:rowOff>47625</xdr:rowOff>
        </xdr:to>
        <xdr:sp macro="" textlink="">
          <xdr:nvSpPr>
            <xdr:cNvPr id="2140" name="Object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786421</xdr:row>
          <xdr:rowOff>95250</xdr:rowOff>
        </xdr:from>
        <xdr:to>
          <xdr:col>1288</xdr:col>
          <xdr:colOff>323850</xdr:colOff>
          <xdr:row>786426</xdr:row>
          <xdr:rowOff>47625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851957</xdr:row>
          <xdr:rowOff>95250</xdr:rowOff>
        </xdr:from>
        <xdr:to>
          <xdr:col>1288</xdr:col>
          <xdr:colOff>323850</xdr:colOff>
          <xdr:row>851962</xdr:row>
          <xdr:rowOff>47625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917493</xdr:row>
          <xdr:rowOff>95250</xdr:rowOff>
        </xdr:from>
        <xdr:to>
          <xdr:col>1288</xdr:col>
          <xdr:colOff>323850</xdr:colOff>
          <xdr:row>917498</xdr:row>
          <xdr:rowOff>47625</xdr:rowOff>
        </xdr:to>
        <xdr:sp macro="" textlink="">
          <xdr:nvSpPr>
            <xdr:cNvPr id="2143" name="Object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1282</xdr:col>
          <xdr:colOff>200025</xdr:colOff>
          <xdr:row>983029</xdr:row>
          <xdr:rowOff>95250</xdr:rowOff>
        </xdr:from>
        <xdr:to>
          <xdr:col>1288</xdr:col>
          <xdr:colOff>323850</xdr:colOff>
          <xdr:row>983034</xdr:row>
          <xdr:rowOff>47625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10</xdr:row>
          <xdr:rowOff>95250</xdr:rowOff>
        </xdr:from>
        <xdr:to>
          <xdr:col>1544</xdr:col>
          <xdr:colOff>323850</xdr:colOff>
          <xdr:row>15</xdr:row>
          <xdr:rowOff>47625</xdr:rowOff>
        </xdr:to>
        <xdr:sp macro="" textlink="">
          <xdr:nvSpPr>
            <xdr:cNvPr id="2145" name="Object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65525</xdr:row>
          <xdr:rowOff>95250</xdr:rowOff>
        </xdr:from>
        <xdr:to>
          <xdr:col>1544</xdr:col>
          <xdr:colOff>323850</xdr:colOff>
          <xdr:row>65530</xdr:row>
          <xdr:rowOff>47625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131061</xdr:row>
          <xdr:rowOff>95250</xdr:rowOff>
        </xdr:from>
        <xdr:to>
          <xdr:col>1544</xdr:col>
          <xdr:colOff>323850</xdr:colOff>
          <xdr:row>131066</xdr:row>
          <xdr:rowOff>47625</xdr:rowOff>
        </xdr:to>
        <xdr:sp macro="" textlink="">
          <xdr:nvSpPr>
            <xdr:cNvPr id="2147" name="Object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196597</xdr:row>
          <xdr:rowOff>95250</xdr:rowOff>
        </xdr:from>
        <xdr:to>
          <xdr:col>1544</xdr:col>
          <xdr:colOff>323850</xdr:colOff>
          <xdr:row>196602</xdr:row>
          <xdr:rowOff>47625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262133</xdr:row>
          <xdr:rowOff>95250</xdr:rowOff>
        </xdr:from>
        <xdr:to>
          <xdr:col>1544</xdr:col>
          <xdr:colOff>323850</xdr:colOff>
          <xdr:row>262138</xdr:row>
          <xdr:rowOff>47625</xdr:rowOff>
        </xdr:to>
        <xdr:sp macro="" textlink="">
          <xdr:nvSpPr>
            <xdr:cNvPr id="2149" name="Object 101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327669</xdr:row>
          <xdr:rowOff>95250</xdr:rowOff>
        </xdr:from>
        <xdr:to>
          <xdr:col>1544</xdr:col>
          <xdr:colOff>323850</xdr:colOff>
          <xdr:row>327674</xdr:row>
          <xdr:rowOff>47625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393205</xdr:row>
          <xdr:rowOff>95250</xdr:rowOff>
        </xdr:from>
        <xdr:to>
          <xdr:col>1544</xdr:col>
          <xdr:colOff>323850</xdr:colOff>
          <xdr:row>393210</xdr:row>
          <xdr:rowOff>47625</xdr:rowOff>
        </xdr:to>
        <xdr:sp macro="" textlink="">
          <xdr:nvSpPr>
            <xdr:cNvPr id="2151" name="Object 103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458741</xdr:row>
          <xdr:rowOff>95250</xdr:rowOff>
        </xdr:from>
        <xdr:to>
          <xdr:col>1544</xdr:col>
          <xdr:colOff>323850</xdr:colOff>
          <xdr:row>458746</xdr:row>
          <xdr:rowOff>47625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524277</xdr:row>
          <xdr:rowOff>95250</xdr:rowOff>
        </xdr:from>
        <xdr:to>
          <xdr:col>1544</xdr:col>
          <xdr:colOff>323850</xdr:colOff>
          <xdr:row>524282</xdr:row>
          <xdr:rowOff>47625</xdr:rowOff>
        </xdr:to>
        <xdr:sp macro="" textlink="">
          <xdr:nvSpPr>
            <xdr:cNvPr id="2153" name="Object 10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589813</xdr:row>
          <xdr:rowOff>95250</xdr:rowOff>
        </xdr:from>
        <xdr:to>
          <xdr:col>1544</xdr:col>
          <xdr:colOff>323850</xdr:colOff>
          <xdr:row>589818</xdr:row>
          <xdr:rowOff>47625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655349</xdr:row>
          <xdr:rowOff>95250</xdr:rowOff>
        </xdr:from>
        <xdr:to>
          <xdr:col>1544</xdr:col>
          <xdr:colOff>323850</xdr:colOff>
          <xdr:row>655354</xdr:row>
          <xdr:rowOff>47625</xdr:rowOff>
        </xdr:to>
        <xdr:sp macro="" textlink="">
          <xdr:nvSpPr>
            <xdr:cNvPr id="2155" name="Object 107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720885</xdr:row>
          <xdr:rowOff>95250</xdr:rowOff>
        </xdr:from>
        <xdr:to>
          <xdr:col>1544</xdr:col>
          <xdr:colOff>323850</xdr:colOff>
          <xdr:row>720890</xdr:row>
          <xdr:rowOff>47625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786421</xdr:row>
          <xdr:rowOff>95250</xdr:rowOff>
        </xdr:from>
        <xdr:to>
          <xdr:col>1544</xdr:col>
          <xdr:colOff>323850</xdr:colOff>
          <xdr:row>786426</xdr:row>
          <xdr:rowOff>47625</xdr:rowOff>
        </xdr:to>
        <xdr:sp macro="" textlink="">
          <xdr:nvSpPr>
            <xdr:cNvPr id="2157" name="Object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851957</xdr:row>
          <xdr:rowOff>95250</xdr:rowOff>
        </xdr:from>
        <xdr:to>
          <xdr:col>1544</xdr:col>
          <xdr:colOff>323850</xdr:colOff>
          <xdr:row>851962</xdr:row>
          <xdr:rowOff>47625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917493</xdr:row>
          <xdr:rowOff>95250</xdr:rowOff>
        </xdr:from>
        <xdr:to>
          <xdr:col>1544</xdr:col>
          <xdr:colOff>323850</xdr:colOff>
          <xdr:row>917498</xdr:row>
          <xdr:rowOff>47625</xdr:rowOff>
        </xdr:to>
        <xdr:sp macro="" textlink="">
          <xdr:nvSpPr>
            <xdr:cNvPr id="2159" name="Object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1538</xdr:col>
          <xdr:colOff>200025</xdr:colOff>
          <xdr:row>983029</xdr:row>
          <xdr:rowOff>95250</xdr:rowOff>
        </xdr:from>
        <xdr:to>
          <xdr:col>1544</xdr:col>
          <xdr:colOff>323850</xdr:colOff>
          <xdr:row>983034</xdr:row>
          <xdr:rowOff>47625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10</xdr:row>
          <xdr:rowOff>95250</xdr:rowOff>
        </xdr:from>
        <xdr:to>
          <xdr:col>1800</xdr:col>
          <xdr:colOff>323850</xdr:colOff>
          <xdr:row>15</xdr:row>
          <xdr:rowOff>47625</xdr:rowOff>
        </xdr:to>
        <xdr:sp macro="" textlink="">
          <xdr:nvSpPr>
            <xdr:cNvPr id="2161" name="Object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65525</xdr:row>
          <xdr:rowOff>95250</xdr:rowOff>
        </xdr:from>
        <xdr:to>
          <xdr:col>1800</xdr:col>
          <xdr:colOff>323850</xdr:colOff>
          <xdr:row>65530</xdr:row>
          <xdr:rowOff>47625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131061</xdr:row>
          <xdr:rowOff>95250</xdr:rowOff>
        </xdr:from>
        <xdr:to>
          <xdr:col>1800</xdr:col>
          <xdr:colOff>323850</xdr:colOff>
          <xdr:row>131066</xdr:row>
          <xdr:rowOff>47625</xdr:rowOff>
        </xdr:to>
        <xdr:sp macro="" textlink="">
          <xdr:nvSpPr>
            <xdr:cNvPr id="2163" name="Object 1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196597</xdr:row>
          <xdr:rowOff>95250</xdr:rowOff>
        </xdr:from>
        <xdr:to>
          <xdr:col>1800</xdr:col>
          <xdr:colOff>323850</xdr:colOff>
          <xdr:row>196602</xdr:row>
          <xdr:rowOff>47625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262133</xdr:row>
          <xdr:rowOff>95250</xdr:rowOff>
        </xdr:from>
        <xdr:to>
          <xdr:col>1800</xdr:col>
          <xdr:colOff>323850</xdr:colOff>
          <xdr:row>262138</xdr:row>
          <xdr:rowOff>47625</xdr:rowOff>
        </xdr:to>
        <xdr:sp macro="" textlink="">
          <xdr:nvSpPr>
            <xdr:cNvPr id="2165" name="Object 117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327669</xdr:row>
          <xdr:rowOff>95250</xdr:rowOff>
        </xdr:from>
        <xdr:to>
          <xdr:col>1800</xdr:col>
          <xdr:colOff>323850</xdr:colOff>
          <xdr:row>327674</xdr:row>
          <xdr:rowOff>47625</xdr:rowOff>
        </xdr:to>
        <xdr:sp macro="" textlink="">
          <xdr:nvSpPr>
            <xdr:cNvPr id="2166" name="Object 118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393205</xdr:row>
          <xdr:rowOff>95250</xdr:rowOff>
        </xdr:from>
        <xdr:to>
          <xdr:col>1800</xdr:col>
          <xdr:colOff>323850</xdr:colOff>
          <xdr:row>393210</xdr:row>
          <xdr:rowOff>47625</xdr:rowOff>
        </xdr:to>
        <xdr:sp macro="" textlink="">
          <xdr:nvSpPr>
            <xdr:cNvPr id="2167" name="Object 119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458741</xdr:row>
          <xdr:rowOff>95250</xdr:rowOff>
        </xdr:from>
        <xdr:to>
          <xdr:col>1800</xdr:col>
          <xdr:colOff>323850</xdr:colOff>
          <xdr:row>458746</xdr:row>
          <xdr:rowOff>47625</xdr:rowOff>
        </xdr:to>
        <xdr:sp macro="" textlink="">
          <xdr:nvSpPr>
            <xdr:cNvPr id="2168" name="Object 120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524277</xdr:row>
          <xdr:rowOff>95250</xdr:rowOff>
        </xdr:from>
        <xdr:to>
          <xdr:col>1800</xdr:col>
          <xdr:colOff>323850</xdr:colOff>
          <xdr:row>524282</xdr:row>
          <xdr:rowOff>47625</xdr:rowOff>
        </xdr:to>
        <xdr:sp macro="" textlink="">
          <xdr:nvSpPr>
            <xdr:cNvPr id="2169" name="Object 121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589813</xdr:row>
          <xdr:rowOff>95250</xdr:rowOff>
        </xdr:from>
        <xdr:to>
          <xdr:col>1800</xdr:col>
          <xdr:colOff>323850</xdr:colOff>
          <xdr:row>589818</xdr:row>
          <xdr:rowOff>47625</xdr:rowOff>
        </xdr:to>
        <xdr:sp macro="" textlink="">
          <xdr:nvSpPr>
            <xdr:cNvPr id="2170" name="Object 122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655349</xdr:row>
          <xdr:rowOff>95250</xdr:rowOff>
        </xdr:from>
        <xdr:to>
          <xdr:col>1800</xdr:col>
          <xdr:colOff>323850</xdr:colOff>
          <xdr:row>655354</xdr:row>
          <xdr:rowOff>47625</xdr:rowOff>
        </xdr:to>
        <xdr:sp macro="" textlink="">
          <xdr:nvSpPr>
            <xdr:cNvPr id="2171" name="Object 123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720885</xdr:row>
          <xdr:rowOff>95250</xdr:rowOff>
        </xdr:from>
        <xdr:to>
          <xdr:col>1800</xdr:col>
          <xdr:colOff>323850</xdr:colOff>
          <xdr:row>720890</xdr:row>
          <xdr:rowOff>47625</xdr:rowOff>
        </xdr:to>
        <xdr:sp macro="" textlink="">
          <xdr:nvSpPr>
            <xdr:cNvPr id="2172" name="Object 124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786421</xdr:row>
          <xdr:rowOff>95250</xdr:rowOff>
        </xdr:from>
        <xdr:to>
          <xdr:col>1800</xdr:col>
          <xdr:colOff>323850</xdr:colOff>
          <xdr:row>786426</xdr:row>
          <xdr:rowOff>47625</xdr:rowOff>
        </xdr:to>
        <xdr:sp macro="" textlink="">
          <xdr:nvSpPr>
            <xdr:cNvPr id="2173" name="Object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851957</xdr:row>
          <xdr:rowOff>95250</xdr:rowOff>
        </xdr:from>
        <xdr:to>
          <xdr:col>1800</xdr:col>
          <xdr:colOff>323850</xdr:colOff>
          <xdr:row>851962</xdr:row>
          <xdr:rowOff>47625</xdr:rowOff>
        </xdr:to>
        <xdr:sp macro="" textlink="">
          <xdr:nvSpPr>
            <xdr:cNvPr id="2174" name="Object 126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917493</xdr:row>
          <xdr:rowOff>95250</xdr:rowOff>
        </xdr:from>
        <xdr:to>
          <xdr:col>1800</xdr:col>
          <xdr:colOff>323850</xdr:colOff>
          <xdr:row>917498</xdr:row>
          <xdr:rowOff>47625</xdr:rowOff>
        </xdr:to>
        <xdr:sp macro="" textlink="">
          <xdr:nvSpPr>
            <xdr:cNvPr id="2175" name="Object 127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1794</xdr:col>
          <xdr:colOff>200025</xdr:colOff>
          <xdr:row>983029</xdr:row>
          <xdr:rowOff>95250</xdr:rowOff>
        </xdr:from>
        <xdr:to>
          <xdr:col>1800</xdr:col>
          <xdr:colOff>323850</xdr:colOff>
          <xdr:row>983034</xdr:row>
          <xdr:rowOff>47625</xdr:rowOff>
        </xdr:to>
        <xdr:sp macro="" textlink="">
          <xdr:nvSpPr>
            <xdr:cNvPr id="2176" name="Object 128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10</xdr:row>
          <xdr:rowOff>95250</xdr:rowOff>
        </xdr:from>
        <xdr:to>
          <xdr:col>2056</xdr:col>
          <xdr:colOff>323850</xdr:colOff>
          <xdr:row>15</xdr:row>
          <xdr:rowOff>47625</xdr:rowOff>
        </xdr:to>
        <xdr:sp macro="" textlink="">
          <xdr:nvSpPr>
            <xdr:cNvPr id="2177" name="Object 129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65525</xdr:row>
          <xdr:rowOff>95250</xdr:rowOff>
        </xdr:from>
        <xdr:to>
          <xdr:col>2056</xdr:col>
          <xdr:colOff>323850</xdr:colOff>
          <xdr:row>65530</xdr:row>
          <xdr:rowOff>47625</xdr:rowOff>
        </xdr:to>
        <xdr:sp macro="" textlink="">
          <xdr:nvSpPr>
            <xdr:cNvPr id="2178" name="Object 130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131061</xdr:row>
          <xdr:rowOff>95250</xdr:rowOff>
        </xdr:from>
        <xdr:to>
          <xdr:col>2056</xdr:col>
          <xdr:colOff>323850</xdr:colOff>
          <xdr:row>131066</xdr:row>
          <xdr:rowOff>47625</xdr:rowOff>
        </xdr:to>
        <xdr:sp macro="" textlink="">
          <xdr:nvSpPr>
            <xdr:cNvPr id="2179" name="Object 131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196597</xdr:row>
          <xdr:rowOff>95250</xdr:rowOff>
        </xdr:from>
        <xdr:to>
          <xdr:col>2056</xdr:col>
          <xdr:colOff>323850</xdr:colOff>
          <xdr:row>196602</xdr:row>
          <xdr:rowOff>47625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262133</xdr:row>
          <xdr:rowOff>95250</xdr:rowOff>
        </xdr:from>
        <xdr:to>
          <xdr:col>2056</xdr:col>
          <xdr:colOff>323850</xdr:colOff>
          <xdr:row>262138</xdr:row>
          <xdr:rowOff>47625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327669</xdr:row>
          <xdr:rowOff>95250</xdr:rowOff>
        </xdr:from>
        <xdr:to>
          <xdr:col>2056</xdr:col>
          <xdr:colOff>323850</xdr:colOff>
          <xdr:row>327674</xdr:row>
          <xdr:rowOff>47625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393205</xdr:row>
          <xdr:rowOff>95250</xdr:rowOff>
        </xdr:from>
        <xdr:to>
          <xdr:col>2056</xdr:col>
          <xdr:colOff>323850</xdr:colOff>
          <xdr:row>393210</xdr:row>
          <xdr:rowOff>47625</xdr:rowOff>
        </xdr:to>
        <xdr:sp macro="" textlink="">
          <xdr:nvSpPr>
            <xdr:cNvPr id="2183" name="Object 135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458741</xdr:row>
          <xdr:rowOff>95250</xdr:rowOff>
        </xdr:from>
        <xdr:to>
          <xdr:col>2056</xdr:col>
          <xdr:colOff>323850</xdr:colOff>
          <xdr:row>458746</xdr:row>
          <xdr:rowOff>47625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524277</xdr:row>
          <xdr:rowOff>95250</xdr:rowOff>
        </xdr:from>
        <xdr:to>
          <xdr:col>2056</xdr:col>
          <xdr:colOff>323850</xdr:colOff>
          <xdr:row>524282</xdr:row>
          <xdr:rowOff>47625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589813</xdr:row>
          <xdr:rowOff>95250</xdr:rowOff>
        </xdr:from>
        <xdr:to>
          <xdr:col>2056</xdr:col>
          <xdr:colOff>323850</xdr:colOff>
          <xdr:row>589818</xdr:row>
          <xdr:rowOff>47625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655349</xdr:row>
          <xdr:rowOff>95250</xdr:rowOff>
        </xdr:from>
        <xdr:to>
          <xdr:col>2056</xdr:col>
          <xdr:colOff>323850</xdr:colOff>
          <xdr:row>655354</xdr:row>
          <xdr:rowOff>47625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720885</xdr:row>
          <xdr:rowOff>95250</xdr:rowOff>
        </xdr:from>
        <xdr:to>
          <xdr:col>2056</xdr:col>
          <xdr:colOff>323850</xdr:colOff>
          <xdr:row>720890</xdr:row>
          <xdr:rowOff>47625</xdr:rowOff>
        </xdr:to>
        <xdr:sp macro="" textlink="">
          <xdr:nvSpPr>
            <xdr:cNvPr id="2188" name="Object 140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786421</xdr:row>
          <xdr:rowOff>95250</xdr:rowOff>
        </xdr:from>
        <xdr:to>
          <xdr:col>2056</xdr:col>
          <xdr:colOff>323850</xdr:colOff>
          <xdr:row>786426</xdr:row>
          <xdr:rowOff>47625</xdr:rowOff>
        </xdr:to>
        <xdr:sp macro="" textlink="">
          <xdr:nvSpPr>
            <xdr:cNvPr id="2189" name="Object 141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851957</xdr:row>
          <xdr:rowOff>95250</xdr:rowOff>
        </xdr:from>
        <xdr:to>
          <xdr:col>2056</xdr:col>
          <xdr:colOff>323850</xdr:colOff>
          <xdr:row>851962</xdr:row>
          <xdr:rowOff>47625</xdr:rowOff>
        </xdr:to>
        <xdr:sp macro="" textlink="">
          <xdr:nvSpPr>
            <xdr:cNvPr id="2190" name="Object 142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917493</xdr:row>
          <xdr:rowOff>95250</xdr:rowOff>
        </xdr:from>
        <xdr:to>
          <xdr:col>2056</xdr:col>
          <xdr:colOff>323850</xdr:colOff>
          <xdr:row>917498</xdr:row>
          <xdr:rowOff>47625</xdr:rowOff>
        </xdr:to>
        <xdr:sp macro="" textlink="">
          <xdr:nvSpPr>
            <xdr:cNvPr id="2191" name="Object 143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2050</xdr:col>
          <xdr:colOff>200025</xdr:colOff>
          <xdr:row>983029</xdr:row>
          <xdr:rowOff>95250</xdr:rowOff>
        </xdr:from>
        <xdr:to>
          <xdr:col>2056</xdr:col>
          <xdr:colOff>323850</xdr:colOff>
          <xdr:row>983034</xdr:row>
          <xdr:rowOff>47625</xdr:rowOff>
        </xdr:to>
        <xdr:sp macro="" textlink="">
          <xdr:nvSpPr>
            <xdr:cNvPr id="2192" name="Object 144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10</xdr:row>
          <xdr:rowOff>95250</xdr:rowOff>
        </xdr:from>
        <xdr:to>
          <xdr:col>2312</xdr:col>
          <xdr:colOff>323850</xdr:colOff>
          <xdr:row>15</xdr:row>
          <xdr:rowOff>47625</xdr:rowOff>
        </xdr:to>
        <xdr:sp macro="" textlink="">
          <xdr:nvSpPr>
            <xdr:cNvPr id="2193" name="Object 145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65525</xdr:row>
          <xdr:rowOff>95250</xdr:rowOff>
        </xdr:from>
        <xdr:to>
          <xdr:col>2312</xdr:col>
          <xdr:colOff>323850</xdr:colOff>
          <xdr:row>65530</xdr:row>
          <xdr:rowOff>47625</xdr:rowOff>
        </xdr:to>
        <xdr:sp macro="" textlink="">
          <xdr:nvSpPr>
            <xdr:cNvPr id="2194" name="Object 146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131061</xdr:row>
          <xdr:rowOff>95250</xdr:rowOff>
        </xdr:from>
        <xdr:to>
          <xdr:col>2312</xdr:col>
          <xdr:colOff>323850</xdr:colOff>
          <xdr:row>131066</xdr:row>
          <xdr:rowOff>47625</xdr:rowOff>
        </xdr:to>
        <xdr:sp macro="" textlink="">
          <xdr:nvSpPr>
            <xdr:cNvPr id="2195" name="Object 147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196597</xdr:row>
          <xdr:rowOff>95250</xdr:rowOff>
        </xdr:from>
        <xdr:to>
          <xdr:col>2312</xdr:col>
          <xdr:colOff>323850</xdr:colOff>
          <xdr:row>196602</xdr:row>
          <xdr:rowOff>47625</xdr:rowOff>
        </xdr:to>
        <xdr:sp macro="" textlink="">
          <xdr:nvSpPr>
            <xdr:cNvPr id="2196" name="Object 148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262133</xdr:row>
          <xdr:rowOff>95250</xdr:rowOff>
        </xdr:from>
        <xdr:to>
          <xdr:col>2312</xdr:col>
          <xdr:colOff>323850</xdr:colOff>
          <xdr:row>262138</xdr:row>
          <xdr:rowOff>47625</xdr:rowOff>
        </xdr:to>
        <xdr:sp macro="" textlink="">
          <xdr:nvSpPr>
            <xdr:cNvPr id="2197" name="Object 149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327669</xdr:row>
          <xdr:rowOff>95250</xdr:rowOff>
        </xdr:from>
        <xdr:to>
          <xdr:col>2312</xdr:col>
          <xdr:colOff>323850</xdr:colOff>
          <xdr:row>327674</xdr:row>
          <xdr:rowOff>47625</xdr:rowOff>
        </xdr:to>
        <xdr:sp macro="" textlink="">
          <xdr:nvSpPr>
            <xdr:cNvPr id="2198" name="Object 150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393205</xdr:row>
          <xdr:rowOff>95250</xdr:rowOff>
        </xdr:from>
        <xdr:to>
          <xdr:col>2312</xdr:col>
          <xdr:colOff>323850</xdr:colOff>
          <xdr:row>393210</xdr:row>
          <xdr:rowOff>47625</xdr:rowOff>
        </xdr:to>
        <xdr:sp macro="" textlink="">
          <xdr:nvSpPr>
            <xdr:cNvPr id="2199" name="Object 151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458741</xdr:row>
          <xdr:rowOff>95250</xdr:rowOff>
        </xdr:from>
        <xdr:to>
          <xdr:col>2312</xdr:col>
          <xdr:colOff>323850</xdr:colOff>
          <xdr:row>458746</xdr:row>
          <xdr:rowOff>47625</xdr:rowOff>
        </xdr:to>
        <xdr:sp macro="" textlink="">
          <xdr:nvSpPr>
            <xdr:cNvPr id="2200" name="Object 152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524277</xdr:row>
          <xdr:rowOff>95250</xdr:rowOff>
        </xdr:from>
        <xdr:to>
          <xdr:col>2312</xdr:col>
          <xdr:colOff>323850</xdr:colOff>
          <xdr:row>524282</xdr:row>
          <xdr:rowOff>47625</xdr:rowOff>
        </xdr:to>
        <xdr:sp macro="" textlink="">
          <xdr:nvSpPr>
            <xdr:cNvPr id="2201" name="Object 153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589813</xdr:row>
          <xdr:rowOff>95250</xdr:rowOff>
        </xdr:from>
        <xdr:to>
          <xdr:col>2312</xdr:col>
          <xdr:colOff>323850</xdr:colOff>
          <xdr:row>589818</xdr:row>
          <xdr:rowOff>47625</xdr:rowOff>
        </xdr:to>
        <xdr:sp macro="" textlink="">
          <xdr:nvSpPr>
            <xdr:cNvPr id="2202" name="Object 154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655349</xdr:row>
          <xdr:rowOff>95250</xdr:rowOff>
        </xdr:from>
        <xdr:to>
          <xdr:col>2312</xdr:col>
          <xdr:colOff>323850</xdr:colOff>
          <xdr:row>655354</xdr:row>
          <xdr:rowOff>47625</xdr:rowOff>
        </xdr:to>
        <xdr:sp macro="" textlink="">
          <xdr:nvSpPr>
            <xdr:cNvPr id="2203" name="Object 155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720885</xdr:row>
          <xdr:rowOff>95250</xdr:rowOff>
        </xdr:from>
        <xdr:to>
          <xdr:col>2312</xdr:col>
          <xdr:colOff>323850</xdr:colOff>
          <xdr:row>720890</xdr:row>
          <xdr:rowOff>47625</xdr:rowOff>
        </xdr:to>
        <xdr:sp macro="" textlink="">
          <xdr:nvSpPr>
            <xdr:cNvPr id="2204" name="Object 156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786421</xdr:row>
          <xdr:rowOff>95250</xdr:rowOff>
        </xdr:from>
        <xdr:to>
          <xdr:col>2312</xdr:col>
          <xdr:colOff>323850</xdr:colOff>
          <xdr:row>786426</xdr:row>
          <xdr:rowOff>47625</xdr:rowOff>
        </xdr:to>
        <xdr:sp macro="" textlink="">
          <xdr:nvSpPr>
            <xdr:cNvPr id="2205" name="Object 157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851957</xdr:row>
          <xdr:rowOff>95250</xdr:rowOff>
        </xdr:from>
        <xdr:to>
          <xdr:col>2312</xdr:col>
          <xdr:colOff>323850</xdr:colOff>
          <xdr:row>851962</xdr:row>
          <xdr:rowOff>47625</xdr:rowOff>
        </xdr:to>
        <xdr:sp macro="" textlink="">
          <xdr:nvSpPr>
            <xdr:cNvPr id="2206" name="Object 158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917493</xdr:row>
          <xdr:rowOff>95250</xdr:rowOff>
        </xdr:from>
        <xdr:to>
          <xdr:col>2312</xdr:col>
          <xdr:colOff>323850</xdr:colOff>
          <xdr:row>917498</xdr:row>
          <xdr:rowOff>47625</xdr:rowOff>
        </xdr:to>
        <xdr:sp macro="" textlink="">
          <xdr:nvSpPr>
            <xdr:cNvPr id="2207" name="Object 159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2306</xdr:col>
          <xdr:colOff>200025</xdr:colOff>
          <xdr:row>983029</xdr:row>
          <xdr:rowOff>95250</xdr:rowOff>
        </xdr:from>
        <xdr:to>
          <xdr:col>2312</xdr:col>
          <xdr:colOff>323850</xdr:colOff>
          <xdr:row>983034</xdr:row>
          <xdr:rowOff>47625</xdr:rowOff>
        </xdr:to>
        <xdr:sp macro="" textlink="">
          <xdr:nvSpPr>
            <xdr:cNvPr id="2208" name="Object 160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10</xdr:row>
          <xdr:rowOff>95250</xdr:rowOff>
        </xdr:from>
        <xdr:to>
          <xdr:col>2568</xdr:col>
          <xdr:colOff>323850</xdr:colOff>
          <xdr:row>15</xdr:row>
          <xdr:rowOff>47625</xdr:rowOff>
        </xdr:to>
        <xdr:sp macro="" textlink="">
          <xdr:nvSpPr>
            <xdr:cNvPr id="2209" name="Object 161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65525</xdr:row>
          <xdr:rowOff>95250</xdr:rowOff>
        </xdr:from>
        <xdr:to>
          <xdr:col>2568</xdr:col>
          <xdr:colOff>323850</xdr:colOff>
          <xdr:row>65530</xdr:row>
          <xdr:rowOff>47625</xdr:rowOff>
        </xdr:to>
        <xdr:sp macro="" textlink="">
          <xdr:nvSpPr>
            <xdr:cNvPr id="2210" name="Object 162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131061</xdr:row>
          <xdr:rowOff>95250</xdr:rowOff>
        </xdr:from>
        <xdr:to>
          <xdr:col>2568</xdr:col>
          <xdr:colOff>323850</xdr:colOff>
          <xdr:row>131066</xdr:row>
          <xdr:rowOff>47625</xdr:rowOff>
        </xdr:to>
        <xdr:sp macro="" textlink="">
          <xdr:nvSpPr>
            <xdr:cNvPr id="2211" name="Object 163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196597</xdr:row>
          <xdr:rowOff>95250</xdr:rowOff>
        </xdr:from>
        <xdr:to>
          <xdr:col>2568</xdr:col>
          <xdr:colOff>323850</xdr:colOff>
          <xdr:row>196602</xdr:row>
          <xdr:rowOff>47625</xdr:rowOff>
        </xdr:to>
        <xdr:sp macro="" textlink="">
          <xdr:nvSpPr>
            <xdr:cNvPr id="2212" name="Object 164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262133</xdr:row>
          <xdr:rowOff>95250</xdr:rowOff>
        </xdr:from>
        <xdr:to>
          <xdr:col>2568</xdr:col>
          <xdr:colOff>323850</xdr:colOff>
          <xdr:row>262138</xdr:row>
          <xdr:rowOff>47625</xdr:rowOff>
        </xdr:to>
        <xdr:sp macro="" textlink="">
          <xdr:nvSpPr>
            <xdr:cNvPr id="2213" name="Object 165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327669</xdr:row>
          <xdr:rowOff>95250</xdr:rowOff>
        </xdr:from>
        <xdr:to>
          <xdr:col>2568</xdr:col>
          <xdr:colOff>323850</xdr:colOff>
          <xdr:row>327674</xdr:row>
          <xdr:rowOff>47625</xdr:rowOff>
        </xdr:to>
        <xdr:sp macro="" textlink="">
          <xdr:nvSpPr>
            <xdr:cNvPr id="2214" name="Object 166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393205</xdr:row>
          <xdr:rowOff>95250</xdr:rowOff>
        </xdr:from>
        <xdr:to>
          <xdr:col>2568</xdr:col>
          <xdr:colOff>323850</xdr:colOff>
          <xdr:row>393210</xdr:row>
          <xdr:rowOff>47625</xdr:rowOff>
        </xdr:to>
        <xdr:sp macro="" textlink="">
          <xdr:nvSpPr>
            <xdr:cNvPr id="2215" name="Object 167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458741</xdr:row>
          <xdr:rowOff>95250</xdr:rowOff>
        </xdr:from>
        <xdr:to>
          <xdr:col>2568</xdr:col>
          <xdr:colOff>323850</xdr:colOff>
          <xdr:row>458746</xdr:row>
          <xdr:rowOff>47625</xdr:rowOff>
        </xdr:to>
        <xdr:sp macro="" textlink="">
          <xdr:nvSpPr>
            <xdr:cNvPr id="2216" name="Object 168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524277</xdr:row>
          <xdr:rowOff>95250</xdr:rowOff>
        </xdr:from>
        <xdr:to>
          <xdr:col>2568</xdr:col>
          <xdr:colOff>323850</xdr:colOff>
          <xdr:row>524282</xdr:row>
          <xdr:rowOff>47625</xdr:rowOff>
        </xdr:to>
        <xdr:sp macro="" textlink="">
          <xdr:nvSpPr>
            <xdr:cNvPr id="2217" name="Object 169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589813</xdr:row>
          <xdr:rowOff>95250</xdr:rowOff>
        </xdr:from>
        <xdr:to>
          <xdr:col>2568</xdr:col>
          <xdr:colOff>323850</xdr:colOff>
          <xdr:row>589818</xdr:row>
          <xdr:rowOff>47625</xdr:rowOff>
        </xdr:to>
        <xdr:sp macro="" textlink="">
          <xdr:nvSpPr>
            <xdr:cNvPr id="2218" name="Object 170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655349</xdr:row>
          <xdr:rowOff>95250</xdr:rowOff>
        </xdr:from>
        <xdr:to>
          <xdr:col>2568</xdr:col>
          <xdr:colOff>323850</xdr:colOff>
          <xdr:row>655354</xdr:row>
          <xdr:rowOff>47625</xdr:rowOff>
        </xdr:to>
        <xdr:sp macro="" textlink="">
          <xdr:nvSpPr>
            <xdr:cNvPr id="2219" name="Object 171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720885</xdr:row>
          <xdr:rowOff>95250</xdr:rowOff>
        </xdr:from>
        <xdr:to>
          <xdr:col>2568</xdr:col>
          <xdr:colOff>323850</xdr:colOff>
          <xdr:row>720890</xdr:row>
          <xdr:rowOff>47625</xdr:rowOff>
        </xdr:to>
        <xdr:sp macro="" textlink="">
          <xdr:nvSpPr>
            <xdr:cNvPr id="2220" name="Object 172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786421</xdr:row>
          <xdr:rowOff>95250</xdr:rowOff>
        </xdr:from>
        <xdr:to>
          <xdr:col>2568</xdr:col>
          <xdr:colOff>323850</xdr:colOff>
          <xdr:row>786426</xdr:row>
          <xdr:rowOff>47625</xdr:rowOff>
        </xdr:to>
        <xdr:sp macro="" textlink="">
          <xdr:nvSpPr>
            <xdr:cNvPr id="2221" name="Object 173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851957</xdr:row>
          <xdr:rowOff>95250</xdr:rowOff>
        </xdr:from>
        <xdr:to>
          <xdr:col>2568</xdr:col>
          <xdr:colOff>323850</xdr:colOff>
          <xdr:row>851962</xdr:row>
          <xdr:rowOff>47625</xdr:rowOff>
        </xdr:to>
        <xdr:sp macro="" textlink="">
          <xdr:nvSpPr>
            <xdr:cNvPr id="2222" name="Object 174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917493</xdr:row>
          <xdr:rowOff>95250</xdr:rowOff>
        </xdr:from>
        <xdr:to>
          <xdr:col>2568</xdr:col>
          <xdr:colOff>323850</xdr:colOff>
          <xdr:row>917498</xdr:row>
          <xdr:rowOff>47625</xdr:rowOff>
        </xdr:to>
        <xdr:sp macro="" textlink="">
          <xdr:nvSpPr>
            <xdr:cNvPr id="2223" name="Object 175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2562</xdr:col>
          <xdr:colOff>200025</xdr:colOff>
          <xdr:row>983029</xdr:row>
          <xdr:rowOff>95250</xdr:rowOff>
        </xdr:from>
        <xdr:to>
          <xdr:col>2568</xdr:col>
          <xdr:colOff>323850</xdr:colOff>
          <xdr:row>983034</xdr:row>
          <xdr:rowOff>47625</xdr:rowOff>
        </xdr:to>
        <xdr:sp macro="" textlink="">
          <xdr:nvSpPr>
            <xdr:cNvPr id="2224" name="Object 176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10</xdr:row>
          <xdr:rowOff>95250</xdr:rowOff>
        </xdr:from>
        <xdr:to>
          <xdr:col>2824</xdr:col>
          <xdr:colOff>323850</xdr:colOff>
          <xdr:row>15</xdr:row>
          <xdr:rowOff>47625</xdr:rowOff>
        </xdr:to>
        <xdr:sp macro="" textlink="">
          <xdr:nvSpPr>
            <xdr:cNvPr id="2225" name="Object 177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65525</xdr:row>
          <xdr:rowOff>95250</xdr:rowOff>
        </xdr:from>
        <xdr:to>
          <xdr:col>2824</xdr:col>
          <xdr:colOff>323850</xdr:colOff>
          <xdr:row>65530</xdr:row>
          <xdr:rowOff>47625</xdr:rowOff>
        </xdr:to>
        <xdr:sp macro="" textlink="">
          <xdr:nvSpPr>
            <xdr:cNvPr id="2226" name="Object 178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131061</xdr:row>
          <xdr:rowOff>95250</xdr:rowOff>
        </xdr:from>
        <xdr:to>
          <xdr:col>2824</xdr:col>
          <xdr:colOff>323850</xdr:colOff>
          <xdr:row>131066</xdr:row>
          <xdr:rowOff>47625</xdr:rowOff>
        </xdr:to>
        <xdr:sp macro="" textlink="">
          <xdr:nvSpPr>
            <xdr:cNvPr id="2227" name="Object 179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196597</xdr:row>
          <xdr:rowOff>95250</xdr:rowOff>
        </xdr:from>
        <xdr:to>
          <xdr:col>2824</xdr:col>
          <xdr:colOff>323850</xdr:colOff>
          <xdr:row>196602</xdr:row>
          <xdr:rowOff>47625</xdr:rowOff>
        </xdr:to>
        <xdr:sp macro="" textlink="">
          <xdr:nvSpPr>
            <xdr:cNvPr id="2228" name="Object 180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262133</xdr:row>
          <xdr:rowOff>95250</xdr:rowOff>
        </xdr:from>
        <xdr:to>
          <xdr:col>2824</xdr:col>
          <xdr:colOff>323850</xdr:colOff>
          <xdr:row>262138</xdr:row>
          <xdr:rowOff>47625</xdr:rowOff>
        </xdr:to>
        <xdr:sp macro="" textlink="">
          <xdr:nvSpPr>
            <xdr:cNvPr id="2229" name="Object 181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327669</xdr:row>
          <xdr:rowOff>95250</xdr:rowOff>
        </xdr:from>
        <xdr:to>
          <xdr:col>2824</xdr:col>
          <xdr:colOff>323850</xdr:colOff>
          <xdr:row>327674</xdr:row>
          <xdr:rowOff>47625</xdr:rowOff>
        </xdr:to>
        <xdr:sp macro="" textlink="">
          <xdr:nvSpPr>
            <xdr:cNvPr id="2230" name="Object 182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393205</xdr:row>
          <xdr:rowOff>95250</xdr:rowOff>
        </xdr:from>
        <xdr:to>
          <xdr:col>2824</xdr:col>
          <xdr:colOff>323850</xdr:colOff>
          <xdr:row>393210</xdr:row>
          <xdr:rowOff>47625</xdr:rowOff>
        </xdr:to>
        <xdr:sp macro="" textlink="">
          <xdr:nvSpPr>
            <xdr:cNvPr id="2231" name="Object 183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458741</xdr:row>
          <xdr:rowOff>95250</xdr:rowOff>
        </xdr:from>
        <xdr:to>
          <xdr:col>2824</xdr:col>
          <xdr:colOff>323850</xdr:colOff>
          <xdr:row>458746</xdr:row>
          <xdr:rowOff>47625</xdr:rowOff>
        </xdr:to>
        <xdr:sp macro="" textlink="">
          <xdr:nvSpPr>
            <xdr:cNvPr id="2232" name="Object 184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524277</xdr:row>
          <xdr:rowOff>95250</xdr:rowOff>
        </xdr:from>
        <xdr:to>
          <xdr:col>2824</xdr:col>
          <xdr:colOff>323850</xdr:colOff>
          <xdr:row>524282</xdr:row>
          <xdr:rowOff>47625</xdr:rowOff>
        </xdr:to>
        <xdr:sp macro="" textlink="">
          <xdr:nvSpPr>
            <xdr:cNvPr id="2233" name="Object 185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589813</xdr:row>
          <xdr:rowOff>95250</xdr:rowOff>
        </xdr:from>
        <xdr:to>
          <xdr:col>2824</xdr:col>
          <xdr:colOff>323850</xdr:colOff>
          <xdr:row>589818</xdr:row>
          <xdr:rowOff>47625</xdr:rowOff>
        </xdr:to>
        <xdr:sp macro="" textlink="">
          <xdr:nvSpPr>
            <xdr:cNvPr id="2234" name="Object 186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655349</xdr:row>
          <xdr:rowOff>95250</xdr:rowOff>
        </xdr:from>
        <xdr:to>
          <xdr:col>2824</xdr:col>
          <xdr:colOff>323850</xdr:colOff>
          <xdr:row>655354</xdr:row>
          <xdr:rowOff>47625</xdr:rowOff>
        </xdr:to>
        <xdr:sp macro="" textlink="">
          <xdr:nvSpPr>
            <xdr:cNvPr id="2235" name="Object 187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720885</xdr:row>
          <xdr:rowOff>95250</xdr:rowOff>
        </xdr:from>
        <xdr:to>
          <xdr:col>2824</xdr:col>
          <xdr:colOff>323850</xdr:colOff>
          <xdr:row>720890</xdr:row>
          <xdr:rowOff>47625</xdr:rowOff>
        </xdr:to>
        <xdr:sp macro="" textlink="">
          <xdr:nvSpPr>
            <xdr:cNvPr id="2236" name="Object 188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786421</xdr:row>
          <xdr:rowOff>95250</xdr:rowOff>
        </xdr:from>
        <xdr:to>
          <xdr:col>2824</xdr:col>
          <xdr:colOff>323850</xdr:colOff>
          <xdr:row>786426</xdr:row>
          <xdr:rowOff>47625</xdr:rowOff>
        </xdr:to>
        <xdr:sp macro="" textlink="">
          <xdr:nvSpPr>
            <xdr:cNvPr id="2237" name="Object 189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851957</xdr:row>
          <xdr:rowOff>95250</xdr:rowOff>
        </xdr:from>
        <xdr:to>
          <xdr:col>2824</xdr:col>
          <xdr:colOff>323850</xdr:colOff>
          <xdr:row>851962</xdr:row>
          <xdr:rowOff>47625</xdr:rowOff>
        </xdr:to>
        <xdr:sp macro="" textlink="">
          <xdr:nvSpPr>
            <xdr:cNvPr id="2238" name="Object 190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917493</xdr:row>
          <xdr:rowOff>95250</xdr:rowOff>
        </xdr:from>
        <xdr:to>
          <xdr:col>2824</xdr:col>
          <xdr:colOff>323850</xdr:colOff>
          <xdr:row>917498</xdr:row>
          <xdr:rowOff>47625</xdr:rowOff>
        </xdr:to>
        <xdr:sp macro="" textlink="">
          <xdr:nvSpPr>
            <xdr:cNvPr id="2239" name="Object 191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2818</xdr:col>
          <xdr:colOff>200025</xdr:colOff>
          <xdr:row>983029</xdr:row>
          <xdr:rowOff>95250</xdr:rowOff>
        </xdr:from>
        <xdr:to>
          <xdr:col>2824</xdr:col>
          <xdr:colOff>323850</xdr:colOff>
          <xdr:row>983034</xdr:row>
          <xdr:rowOff>47625</xdr:rowOff>
        </xdr:to>
        <xdr:sp macro="" textlink="">
          <xdr:nvSpPr>
            <xdr:cNvPr id="2240" name="Object 192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10</xdr:row>
          <xdr:rowOff>95250</xdr:rowOff>
        </xdr:from>
        <xdr:to>
          <xdr:col>3080</xdr:col>
          <xdr:colOff>323850</xdr:colOff>
          <xdr:row>15</xdr:row>
          <xdr:rowOff>47625</xdr:rowOff>
        </xdr:to>
        <xdr:sp macro="" textlink="">
          <xdr:nvSpPr>
            <xdr:cNvPr id="2241" name="Object 193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65525</xdr:row>
          <xdr:rowOff>95250</xdr:rowOff>
        </xdr:from>
        <xdr:to>
          <xdr:col>3080</xdr:col>
          <xdr:colOff>323850</xdr:colOff>
          <xdr:row>65530</xdr:row>
          <xdr:rowOff>47625</xdr:rowOff>
        </xdr:to>
        <xdr:sp macro="" textlink="">
          <xdr:nvSpPr>
            <xdr:cNvPr id="2242" name="Object 194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131061</xdr:row>
          <xdr:rowOff>95250</xdr:rowOff>
        </xdr:from>
        <xdr:to>
          <xdr:col>3080</xdr:col>
          <xdr:colOff>323850</xdr:colOff>
          <xdr:row>131066</xdr:row>
          <xdr:rowOff>47625</xdr:rowOff>
        </xdr:to>
        <xdr:sp macro="" textlink="">
          <xdr:nvSpPr>
            <xdr:cNvPr id="2243" name="Object 195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196597</xdr:row>
          <xdr:rowOff>95250</xdr:rowOff>
        </xdr:from>
        <xdr:to>
          <xdr:col>3080</xdr:col>
          <xdr:colOff>323850</xdr:colOff>
          <xdr:row>196602</xdr:row>
          <xdr:rowOff>47625</xdr:rowOff>
        </xdr:to>
        <xdr:sp macro="" textlink="">
          <xdr:nvSpPr>
            <xdr:cNvPr id="2244" name="Object 196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262133</xdr:row>
          <xdr:rowOff>95250</xdr:rowOff>
        </xdr:from>
        <xdr:to>
          <xdr:col>3080</xdr:col>
          <xdr:colOff>323850</xdr:colOff>
          <xdr:row>262138</xdr:row>
          <xdr:rowOff>47625</xdr:rowOff>
        </xdr:to>
        <xdr:sp macro="" textlink="">
          <xdr:nvSpPr>
            <xdr:cNvPr id="2245" name="Object 197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327669</xdr:row>
          <xdr:rowOff>95250</xdr:rowOff>
        </xdr:from>
        <xdr:to>
          <xdr:col>3080</xdr:col>
          <xdr:colOff>323850</xdr:colOff>
          <xdr:row>327674</xdr:row>
          <xdr:rowOff>47625</xdr:rowOff>
        </xdr:to>
        <xdr:sp macro="" textlink="">
          <xdr:nvSpPr>
            <xdr:cNvPr id="2246" name="Object 198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393205</xdr:row>
          <xdr:rowOff>95250</xdr:rowOff>
        </xdr:from>
        <xdr:to>
          <xdr:col>3080</xdr:col>
          <xdr:colOff>323850</xdr:colOff>
          <xdr:row>393210</xdr:row>
          <xdr:rowOff>47625</xdr:rowOff>
        </xdr:to>
        <xdr:sp macro="" textlink="">
          <xdr:nvSpPr>
            <xdr:cNvPr id="2247" name="Object 199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458741</xdr:row>
          <xdr:rowOff>95250</xdr:rowOff>
        </xdr:from>
        <xdr:to>
          <xdr:col>3080</xdr:col>
          <xdr:colOff>323850</xdr:colOff>
          <xdr:row>458746</xdr:row>
          <xdr:rowOff>47625</xdr:rowOff>
        </xdr:to>
        <xdr:sp macro="" textlink="">
          <xdr:nvSpPr>
            <xdr:cNvPr id="2248" name="Object 200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524277</xdr:row>
          <xdr:rowOff>95250</xdr:rowOff>
        </xdr:from>
        <xdr:to>
          <xdr:col>3080</xdr:col>
          <xdr:colOff>323850</xdr:colOff>
          <xdr:row>524282</xdr:row>
          <xdr:rowOff>47625</xdr:rowOff>
        </xdr:to>
        <xdr:sp macro="" textlink="">
          <xdr:nvSpPr>
            <xdr:cNvPr id="2249" name="Object 201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589813</xdr:row>
          <xdr:rowOff>95250</xdr:rowOff>
        </xdr:from>
        <xdr:to>
          <xdr:col>3080</xdr:col>
          <xdr:colOff>323850</xdr:colOff>
          <xdr:row>589818</xdr:row>
          <xdr:rowOff>47625</xdr:rowOff>
        </xdr:to>
        <xdr:sp macro="" textlink="">
          <xdr:nvSpPr>
            <xdr:cNvPr id="2250" name="Object 202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655349</xdr:row>
          <xdr:rowOff>95250</xdr:rowOff>
        </xdr:from>
        <xdr:to>
          <xdr:col>3080</xdr:col>
          <xdr:colOff>323850</xdr:colOff>
          <xdr:row>655354</xdr:row>
          <xdr:rowOff>47625</xdr:rowOff>
        </xdr:to>
        <xdr:sp macro="" textlink="">
          <xdr:nvSpPr>
            <xdr:cNvPr id="2251" name="Object 203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720885</xdr:row>
          <xdr:rowOff>95250</xdr:rowOff>
        </xdr:from>
        <xdr:to>
          <xdr:col>3080</xdr:col>
          <xdr:colOff>323850</xdr:colOff>
          <xdr:row>720890</xdr:row>
          <xdr:rowOff>47625</xdr:rowOff>
        </xdr:to>
        <xdr:sp macro="" textlink="">
          <xdr:nvSpPr>
            <xdr:cNvPr id="2252" name="Object 204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786421</xdr:row>
          <xdr:rowOff>95250</xdr:rowOff>
        </xdr:from>
        <xdr:to>
          <xdr:col>3080</xdr:col>
          <xdr:colOff>323850</xdr:colOff>
          <xdr:row>786426</xdr:row>
          <xdr:rowOff>47625</xdr:rowOff>
        </xdr:to>
        <xdr:sp macro="" textlink="">
          <xdr:nvSpPr>
            <xdr:cNvPr id="2253" name="Object 205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851957</xdr:row>
          <xdr:rowOff>95250</xdr:rowOff>
        </xdr:from>
        <xdr:to>
          <xdr:col>3080</xdr:col>
          <xdr:colOff>323850</xdr:colOff>
          <xdr:row>851962</xdr:row>
          <xdr:rowOff>47625</xdr:rowOff>
        </xdr:to>
        <xdr:sp macro="" textlink="">
          <xdr:nvSpPr>
            <xdr:cNvPr id="2254" name="Object 206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917493</xdr:row>
          <xdr:rowOff>95250</xdr:rowOff>
        </xdr:from>
        <xdr:to>
          <xdr:col>3080</xdr:col>
          <xdr:colOff>323850</xdr:colOff>
          <xdr:row>917498</xdr:row>
          <xdr:rowOff>47625</xdr:rowOff>
        </xdr:to>
        <xdr:sp macro="" textlink="">
          <xdr:nvSpPr>
            <xdr:cNvPr id="2255" name="Object 207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3074</xdr:col>
          <xdr:colOff>200025</xdr:colOff>
          <xdr:row>983029</xdr:row>
          <xdr:rowOff>95250</xdr:rowOff>
        </xdr:from>
        <xdr:to>
          <xdr:col>3080</xdr:col>
          <xdr:colOff>323850</xdr:colOff>
          <xdr:row>983034</xdr:row>
          <xdr:rowOff>47625</xdr:rowOff>
        </xdr:to>
        <xdr:sp macro="" textlink="">
          <xdr:nvSpPr>
            <xdr:cNvPr id="2256" name="Object 208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10</xdr:row>
          <xdr:rowOff>95250</xdr:rowOff>
        </xdr:from>
        <xdr:to>
          <xdr:col>3336</xdr:col>
          <xdr:colOff>323850</xdr:colOff>
          <xdr:row>15</xdr:row>
          <xdr:rowOff>47625</xdr:rowOff>
        </xdr:to>
        <xdr:sp macro="" textlink="">
          <xdr:nvSpPr>
            <xdr:cNvPr id="2257" name="Object 209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65525</xdr:row>
          <xdr:rowOff>95250</xdr:rowOff>
        </xdr:from>
        <xdr:to>
          <xdr:col>3336</xdr:col>
          <xdr:colOff>323850</xdr:colOff>
          <xdr:row>65530</xdr:row>
          <xdr:rowOff>47625</xdr:rowOff>
        </xdr:to>
        <xdr:sp macro="" textlink="">
          <xdr:nvSpPr>
            <xdr:cNvPr id="2258" name="Object 210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131061</xdr:row>
          <xdr:rowOff>95250</xdr:rowOff>
        </xdr:from>
        <xdr:to>
          <xdr:col>3336</xdr:col>
          <xdr:colOff>323850</xdr:colOff>
          <xdr:row>131066</xdr:row>
          <xdr:rowOff>47625</xdr:rowOff>
        </xdr:to>
        <xdr:sp macro="" textlink="">
          <xdr:nvSpPr>
            <xdr:cNvPr id="2259" name="Object 211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196597</xdr:row>
          <xdr:rowOff>95250</xdr:rowOff>
        </xdr:from>
        <xdr:to>
          <xdr:col>3336</xdr:col>
          <xdr:colOff>323850</xdr:colOff>
          <xdr:row>196602</xdr:row>
          <xdr:rowOff>47625</xdr:rowOff>
        </xdr:to>
        <xdr:sp macro="" textlink="">
          <xdr:nvSpPr>
            <xdr:cNvPr id="2260" name="Object 212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262133</xdr:row>
          <xdr:rowOff>95250</xdr:rowOff>
        </xdr:from>
        <xdr:to>
          <xdr:col>3336</xdr:col>
          <xdr:colOff>323850</xdr:colOff>
          <xdr:row>262138</xdr:row>
          <xdr:rowOff>47625</xdr:rowOff>
        </xdr:to>
        <xdr:sp macro="" textlink="">
          <xdr:nvSpPr>
            <xdr:cNvPr id="2261" name="Object 213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327669</xdr:row>
          <xdr:rowOff>95250</xdr:rowOff>
        </xdr:from>
        <xdr:to>
          <xdr:col>3336</xdr:col>
          <xdr:colOff>323850</xdr:colOff>
          <xdr:row>327674</xdr:row>
          <xdr:rowOff>47625</xdr:rowOff>
        </xdr:to>
        <xdr:sp macro="" textlink="">
          <xdr:nvSpPr>
            <xdr:cNvPr id="2262" name="Object 214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393205</xdr:row>
          <xdr:rowOff>95250</xdr:rowOff>
        </xdr:from>
        <xdr:to>
          <xdr:col>3336</xdr:col>
          <xdr:colOff>323850</xdr:colOff>
          <xdr:row>393210</xdr:row>
          <xdr:rowOff>47625</xdr:rowOff>
        </xdr:to>
        <xdr:sp macro="" textlink="">
          <xdr:nvSpPr>
            <xdr:cNvPr id="2263" name="Object 215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458741</xdr:row>
          <xdr:rowOff>95250</xdr:rowOff>
        </xdr:from>
        <xdr:to>
          <xdr:col>3336</xdr:col>
          <xdr:colOff>323850</xdr:colOff>
          <xdr:row>458746</xdr:row>
          <xdr:rowOff>47625</xdr:rowOff>
        </xdr:to>
        <xdr:sp macro="" textlink="">
          <xdr:nvSpPr>
            <xdr:cNvPr id="2264" name="Object 216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524277</xdr:row>
          <xdr:rowOff>95250</xdr:rowOff>
        </xdr:from>
        <xdr:to>
          <xdr:col>3336</xdr:col>
          <xdr:colOff>323850</xdr:colOff>
          <xdr:row>524282</xdr:row>
          <xdr:rowOff>47625</xdr:rowOff>
        </xdr:to>
        <xdr:sp macro="" textlink="">
          <xdr:nvSpPr>
            <xdr:cNvPr id="2265" name="Object 217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589813</xdr:row>
          <xdr:rowOff>95250</xdr:rowOff>
        </xdr:from>
        <xdr:to>
          <xdr:col>3336</xdr:col>
          <xdr:colOff>323850</xdr:colOff>
          <xdr:row>589818</xdr:row>
          <xdr:rowOff>47625</xdr:rowOff>
        </xdr:to>
        <xdr:sp macro="" textlink="">
          <xdr:nvSpPr>
            <xdr:cNvPr id="2266" name="Object 218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655349</xdr:row>
          <xdr:rowOff>95250</xdr:rowOff>
        </xdr:from>
        <xdr:to>
          <xdr:col>3336</xdr:col>
          <xdr:colOff>323850</xdr:colOff>
          <xdr:row>655354</xdr:row>
          <xdr:rowOff>47625</xdr:rowOff>
        </xdr:to>
        <xdr:sp macro="" textlink="">
          <xdr:nvSpPr>
            <xdr:cNvPr id="2267" name="Object 219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720885</xdr:row>
          <xdr:rowOff>95250</xdr:rowOff>
        </xdr:from>
        <xdr:to>
          <xdr:col>3336</xdr:col>
          <xdr:colOff>323850</xdr:colOff>
          <xdr:row>720890</xdr:row>
          <xdr:rowOff>47625</xdr:rowOff>
        </xdr:to>
        <xdr:sp macro="" textlink="">
          <xdr:nvSpPr>
            <xdr:cNvPr id="2268" name="Object 220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786421</xdr:row>
          <xdr:rowOff>95250</xdr:rowOff>
        </xdr:from>
        <xdr:to>
          <xdr:col>3336</xdr:col>
          <xdr:colOff>323850</xdr:colOff>
          <xdr:row>786426</xdr:row>
          <xdr:rowOff>47625</xdr:rowOff>
        </xdr:to>
        <xdr:sp macro="" textlink="">
          <xdr:nvSpPr>
            <xdr:cNvPr id="2269" name="Object 221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851957</xdr:row>
          <xdr:rowOff>95250</xdr:rowOff>
        </xdr:from>
        <xdr:to>
          <xdr:col>3336</xdr:col>
          <xdr:colOff>323850</xdr:colOff>
          <xdr:row>851962</xdr:row>
          <xdr:rowOff>47625</xdr:rowOff>
        </xdr:to>
        <xdr:sp macro="" textlink="">
          <xdr:nvSpPr>
            <xdr:cNvPr id="2270" name="Object 222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917493</xdr:row>
          <xdr:rowOff>95250</xdr:rowOff>
        </xdr:from>
        <xdr:to>
          <xdr:col>3336</xdr:col>
          <xdr:colOff>323850</xdr:colOff>
          <xdr:row>917498</xdr:row>
          <xdr:rowOff>47625</xdr:rowOff>
        </xdr:to>
        <xdr:sp macro="" textlink="">
          <xdr:nvSpPr>
            <xdr:cNvPr id="2271" name="Object 223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3330</xdr:col>
          <xdr:colOff>200025</xdr:colOff>
          <xdr:row>983029</xdr:row>
          <xdr:rowOff>95250</xdr:rowOff>
        </xdr:from>
        <xdr:to>
          <xdr:col>3336</xdr:col>
          <xdr:colOff>323850</xdr:colOff>
          <xdr:row>983034</xdr:row>
          <xdr:rowOff>47625</xdr:rowOff>
        </xdr:to>
        <xdr:sp macro="" textlink="">
          <xdr:nvSpPr>
            <xdr:cNvPr id="2272" name="Object 224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10</xdr:row>
          <xdr:rowOff>95250</xdr:rowOff>
        </xdr:from>
        <xdr:to>
          <xdr:col>3592</xdr:col>
          <xdr:colOff>323850</xdr:colOff>
          <xdr:row>15</xdr:row>
          <xdr:rowOff>47625</xdr:rowOff>
        </xdr:to>
        <xdr:sp macro="" textlink="">
          <xdr:nvSpPr>
            <xdr:cNvPr id="2273" name="Object 225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65525</xdr:row>
          <xdr:rowOff>95250</xdr:rowOff>
        </xdr:from>
        <xdr:to>
          <xdr:col>3592</xdr:col>
          <xdr:colOff>323850</xdr:colOff>
          <xdr:row>65530</xdr:row>
          <xdr:rowOff>47625</xdr:rowOff>
        </xdr:to>
        <xdr:sp macro="" textlink="">
          <xdr:nvSpPr>
            <xdr:cNvPr id="2274" name="Object 226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131061</xdr:row>
          <xdr:rowOff>95250</xdr:rowOff>
        </xdr:from>
        <xdr:to>
          <xdr:col>3592</xdr:col>
          <xdr:colOff>323850</xdr:colOff>
          <xdr:row>131066</xdr:row>
          <xdr:rowOff>47625</xdr:rowOff>
        </xdr:to>
        <xdr:sp macro="" textlink="">
          <xdr:nvSpPr>
            <xdr:cNvPr id="2275" name="Object 227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196597</xdr:row>
          <xdr:rowOff>95250</xdr:rowOff>
        </xdr:from>
        <xdr:to>
          <xdr:col>3592</xdr:col>
          <xdr:colOff>323850</xdr:colOff>
          <xdr:row>196602</xdr:row>
          <xdr:rowOff>47625</xdr:rowOff>
        </xdr:to>
        <xdr:sp macro="" textlink="">
          <xdr:nvSpPr>
            <xdr:cNvPr id="2276" name="Object 228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262133</xdr:row>
          <xdr:rowOff>95250</xdr:rowOff>
        </xdr:from>
        <xdr:to>
          <xdr:col>3592</xdr:col>
          <xdr:colOff>323850</xdr:colOff>
          <xdr:row>262138</xdr:row>
          <xdr:rowOff>47625</xdr:rowOff>
        </xdr:to>
        <xdr:sp macro="" textlink="">
          <xdr:nvSpPr>
            <xdr:cNvPr id="2277" name="Object 229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327669</xdr:row>
          <xdr:rowOff>95250</xdr:rowOff>
        </xdr:from>
        <xdr:to>
          <xdr:col>3592</xdr:col>
          <xdr:colOff>323850</xdr:colOff>
          <xdr:row>327674</xdr:row>
          <xdr:rowOff>47625</xdr:rowOff>
        </xdr:to>
        <xdr:sp macro="" textlink="">
          <xdr:nvSpPr>
            <xdr:cNvPr id="2278" name="Object 230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393205</xdr:row>
          <xdr:rowOff>95250</xdr:rowOff>
        </xdr:from>
        <xdr:to>
          <xdr:col>3592</xdr:col>
          <xdr:colOff>323850</xdr:colOff>
          <xdr:row>393210</xdr:row>
          <xdr:rowOff>47625</xdr:rowOff>
        </xdr:to>
        <xdr:sp macro="" textlink="">
          <xdr:nvSpPr>
            <xdr:cNvPr id="2279" name="Object 231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458741</xdr:row>
          <xdr:rowOff>95250</xdr:rowOff>
        </xdr:from>
        <xdr:to>
          <xdr:col>3592</xdr:col>
          <xdr:colOff>323850</xdr:colOff>
          <xdr:row>458746</xdr:row>
          <xdr:rowOff>47625</xdr:rowOff>
        </xdr:to>
        <xdr:sp macro="" textlink="">
          <xdr:nvSpPr>
            <xdr:cNvPr id="2280" name="Object 232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524277</xdr:row>
          <xdr:rowOff>95250</xdr:rowOff>
        </xdr:from>
        <xdr:to>
          <xdr:col>3592</xdr:col>
          <xdr:colOff>323850</xdr:colOff>
          <xdr:row>524282</xdr:row>
          <xdr:rowOff>47625</xdr:rowOff>
        </xdr:to>
        <xdr:sp macro="" textlink="">
          <xdr:nvSpPr>
            <xdr:cNvPr id="2281" name="Object 233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589813</xdr:row>
          <xdr:rowOff>95250</xdr:rowOff>
        </xdr:from>
        <xdr:to>
          <xdr:col>3592</xdr:col>
          <xdr:colOff>323850</xdr:colOff>
          <xdr:row>589818</xdr:row>
          <xdr:rowOff>47625</xdr:rowOff>
        </xdr:to>
        <xdr:sp macro="" textlink="">
          <xdr:nvSpPr>
            <xdr:cNvPr id="2282" name="Object 234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655349</xdr:row>
          <xdr:rowOff>95250</xdr:rowOff>
        </xdr:from>
        <xdr:to>
          <xdr:col>3592</xdr:col>
          <xdr:colOff>323850</xdr:colOff>
          <xdr:row>655354</xdr:row>
          <xdr:rowOff>47625</xdr:rowOff>
        </xdr:to>
        <xdr:sp macro="" textlink="">
          <xdr:nvSpPr>
            <xdr:cNvPr id="2283" name="Object 235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720885</xdr:row>
          <xdr:rowOff>95250</xdr:rowOff>
        </xdr:from>
        <xdr:to>
          <xdr:col>3592</xdr:col>
          <xdr:colOff>323850</xdr:colOff>
          <xdr:row>720890</xdr:row>
          <xdr:rowOff>47625</xdr:rowOff>
        </xdr:to>
        <xdr:sp macro="" textlink="">
          <xdr:nvSpPr>
            <xdr:cNvPr id="2284" name="Object 236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786421</xdr:row>
          <xdr:rowOff>95250</xdr:rowOff>
        </xdr:from>
        <xdr:to>
          <xdr:col>3592</xdr:col>
          <xdr:colOff>323850</xdr:colOff>
          <xdr:row>786426</xdr:row>
          <xdr:rowOff>47625</xdr:rowOff>
        </xdr:to>
        <xdr:sp macro="" textlink="">
          <xdr:nvSpPr>
            <xdr:cNvPr id="2285" name="Object 237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851957</xdr:row>
          <xdr:rowOff>95250</xdr:rowOff>
        </xdr:from>
        <xdr:to>
          <xdr:col>3592</xdr:col>
          <xdr:colOff>323850</xdr:colOff>
          <xdr:row>851962</xdr:row>
          <xdr:rowOff>47625</xdr:rowOff>
        </xdr:to>
        <xdr:sp macro="" textlink="">
          <xdr:nvSpPr>
            <xdr:cNvPr id="2286" name="Object 238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917493</xdr:row>
          <xdr:rowOff>95250</xdr:rowOff>
        </xdr:from>
        <xdr:to>
          <xdr:col>3592</xdr:col>
          <xdr:colOff>323850</xdr:colOff>
          <xdr:row>917498</xdr:row>
          <xdr:rowOff>47625</xdr:rowOff>
        </xdr:to>
        <xdr:sp macro="" textlink="">
          <xdr:nvSpPr>
            <xdr:cNvPr id="2287" name="Object 239" hidden="1">
              <a:extLst>
                <a:ext uri="{63B3BB69-23CF-44E3-9099-C40C66FF867C}">
                  <a14:compatExt spid="_x0000_s2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3586</xdr:col>
          <xdr:colOff>200025</xdr:colOff>
          <xdr:row>983029</xdr:row>
          <xdr:rowOff>95250</xdr:rowOff>
        </xdr:from>
        <xdr:to>
          <xdr:col>3592</xdr:col>
          <xdr:colOff>323850</xdr:colOff>
          <xdr:row>983034</xdr:row>
          <xdr:rowOff>47625</xdr:rowOff>
        </xdr:to>
        <xdr:sp macro="" textlink="">
          <xdr:nvSpPr>
            <xdr:cNvPr id="2288" name="Object 240" hidden="1">
              <a:extLst>
                <a:ext uri="{63B3BB69-23CF-44E3-9099-C40C66FF867C}">
                  <a14:compatExt spid="_x0000_s2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10</xdr:row>
          <xdr:rowOff>95250</xdr:rowOff>
        </xdr:from>
        <xdr:to>
          <xdr:col>3848</xdr:col>
          <xdr:colOff>323850</xdr:colOff>
          <xdr:row>15</xdr:row>
          <xdr:rowOff>47625</xdr:rowOff>
        </xdr:to>
        <xdr:sp macro="" textlink="">
          <xdr:nvSpPr>
            <xdr:cNvPr id="2289" name="Object 241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65525</xdr:row>
          <xdr:rowOff>95250</xdr:rowOff>
        </xdr:from>
        <xdr:to>
          <xdr:col>3848</xdr:col>
          <xdr:colOff>323850</xdr:colOff>
          <xdr:row>65530</xdr:row>
          <xdr:rowOff>47625</xdr:rowOff>
        </xdr:to>
        <xdr:sp macro="" textlink="">
          <xdr:nvSpPr>
            <xdr:cNvPr id="2290" name="Object 242" hidden="1">
              <a:extLst>
                <a:ext uri="{63B3BB69-23CF-44E3-9099-C40C66FF867C}">
                  <a14:compatExt spid="_x0000_s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131061</xdr:row>
          <xdr:rowOff>95250</xdr:rowOff>
        </xdr:from>
        <xdr:to>
          <xdr:col>3848</xdr:col>
          <xdr:colOff>323850</xdr:colOff>
          <xdr:row>131066</xdr:row>
          <xdr:rowOff>47625</xdr:rowOff>
        </xdr:to>
        <xdr:sp macro="" textlink="">
          <xdr:nvSpPr>
            <xdr:cNvPr id="2291" name="Object 243" hidden="1">
              <a:extLst>
                <a:ext uri="{63B3BB69-23CF-44E3-9099-C40C66FF867C}">
                  <a14:compatExt spid="_x0000_s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196597</xdr:row>
          <xdr:rowOff>95250</xdr:rowOff>
        </xdr:from>
        <xdr:to>
          <xdr:col>3848</xdr:col>
          <xdr:colOff>323850</xdr:colOff>
          <xdr:row>196602</xdr:row>
          <xdr:rowOff>47625</xdr:rowOff>
        </xdr:to>
        <xdr:sp macro="" textlink="">
          <xdr:nvSpPr>
            <xdr:cNvPr id="2292" name="Object 244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262133</xdr:row>
          <xdr:rowOff>95250</xdr:rowOff>
        </xdr:from>
        <xdr:to>
          <xdr:col>3848</xdr:col>
          <xdr:colOff>323850</xdr:colOff>
          <xdr:row>262138</xdr:row>
          <xdr:rowOff>47625</xdr:rowOff>
        </xdr:to>
        <xdr:sp macro="" textlink="">
          <xdr:nvSpPr>
            <xdr:cNvPr id="2293" name="Object 245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327669</xdr:row>
          <xdr:rowOff>95250</xdr:rowOff>
        </xdr:from>
        <xdr:to>
          <xdr:col>3848</xdr:col>
          <xdr:colOff>323850</xdr:colOff>
          <xdr:row>327674</xdr:row>
          <xdr:rowOff>47625</xdr:rowOff>
        </xdr:to>
        <xdr:sp macro="" textlink="">
          <xdr:nvSpPr>
            <xdr:cNvPr id="2294" name="Object 246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393205</xdr:row>
          <xdr:rowOff>95250</xdr:rowOff>
        </xdr:from>
        <xdr:to>
          <xdr:col>3848</xdr:col>
          <xdr:colOff>323850</xdr:colOff>
          <xdr:row>393210</xdr:row>
          <xdr:rowOff>47625</xdr:rowOff>
        </xdr:to>
        <xdr:sp macro="" textlink="">
          <xdr:nvSpPr>
            <xdr:cNvPr id="2295" name="Object 247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458741</xdr:row>
          <xdr:rowOff>95250</xdr:rowOff>
        </xdr:from>
        <xdr:to>
          <xdr:col>3848</xdr:col>
          <xdr:colOff>323850</xdr:colOff>
          <xdr:row>458746</xdr:row>
          <xdr:rowOff>47625</xdr:rowOff>
        </xdr:to>
        <xdr:sp macro="" textlink="">
          <xdr:nvSpPr>
            <xdr:cNvPr id="2296" name="Object 248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524277</xdr:row>
          <xdr:rowOff>95250</xdr:rowOff>
        </xdr:from>
        <xdr:to>
          <xdr:col>3848</xdr:col>
          <xdr:colOff>323850</xdr:colOff>
          <xdr:row>524282</xdr:row>
          <xdr:rowOff>47625</xdr:rowOff>
        </xdr:to>
        <xdr:sp macro="" textlink="">
          <xdr:nvSpPr>
            <xdr:cNvPr id="2297" name="Object 249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589813</xdr:row>
          <xdr:rowOff>95250</xdr:rowOff>
        </xdr:from>
        <xdr:to>
          <xdr:col>3848</xdr:col>
          <xdr:colOff>323850</xdr:colOff>
          <xdr:row>589818</xdr:row>
          <xdr:rowOff>47625</xdr:rowOff>
        </xdr:to>
        <xdr:sp macro="" textlink="">
          <xdr:nvSpPr>
            <xdr:cNvPr id="2298" name="Object 250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655349</xdr:row>
          <xdr:rowOff>95250</xdr:rowOff>
        </xdr:from>
        <xdr:to>
          <xdr:col>3848</xdr:col>
          <xdr:colOff>323850</xdr:colOff>
          <xdr:row>655354</xdr:row>
          <xdr:rowOff>47625</xdr:rowOff>
        </xdr:to>
        <xdr:sp macro="" textlink="">
          <xdr:nvSpPr>
            <xdr:cNvPr id="2299" name="Object 251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720885</xdr:row>
          <xdr:rowOff>95250</xdr:rowOff>
        </xdr:from>
        <xdr:to>
          <xdr:col>3848</xdr:col>
          <xdr:colOff>323850</xdr:colOff>
          <xdr:row>720890</xdr:row>
          <xdr:rowOff>47625</xdr:rowOff>
        </xdr:to>
        <xdr:sp macro="" textlink="">
          <xdr:nvSpPr>
            <xdr:cNvPr id="2300" name="Object 252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786421</xdr:row>
          <xdr:rowOff>95250</xdr:rowOff>
        </xdr:from>
        <xdr:to>
          <xdr:col>3848</xdr:col>
          <xdr:colOff>323850</xdr:colOff>
          <xdr:row>786426</xdr:row>
          <xdr:rowOff>47625</xdr:rowOff>
        </xdr:to>
        <xdr:sp macro="" textlink="">
          <xdr:nvSpPr>
            <xdr:cNvPr id="2301" name="Object 253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851957</xdr:row>
          <xdr:rowOff>95250</xdr:rowOff>
        </xdr:from>
        <xdr:to>
          <xdr:col>3848</xdr:col>
          <xdr:colOff>323850</xdr:colOff>
          <xdr:row>851962</xdr:row>
          <xdr:rowOff>47625</xdr:rowOff>
        </xdr:to>
        <xdr:sp macro="" textlink="">
          <xdr:nvSpPr>
            <xdr:cNvPr id="2302" name="Object 254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917493</xdr:row>
          <xdr:rowOff>95250</xdr:rowOff>
        </xdr:from>
        <xdr:to>
          <xdr:col>3848</xdr:col>
          <xdr:colOff>323850</xdr:colOff>
          <xdr:row>917498</xdr:row>
          <xdr:rowOff>47625</xdr:rowOff>
        </xdr:to>
        <xdr:sp macro="" textlink="">
          <xdr:nvSpPr>
            <xdr:cNvPr id="2303" name="Object 255" hidden="1">
              <a:extLst>
                <a:ext uri="{63B3BB69-23CF-44E3-9099-C40C66FF867C}">
                  <a14:compatExt spid="_x0000_s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3842</xdr:col>
          <xdr:colOff>200025</xdr:colOff>
          <xdr:row>983029</xdr:row>
          <xdr:rowOff>95250</xdr:rowOff>
        </xdr:from>
        <xdr:to>
          <xdr:col>3848</xdr:col>
          <xdr:colOff>323850</xdr:colOff>
          <xdr:row>983034</xdr:row>
          <xdr:rowOff>47625</xdr:rowOff>
        </xdr:to>
        <xdr:sp macro="" textlink="">
          <xdr:nvSpPr>
            <xdr:cNvPr id="2304" name="Object 256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10</xdr:row>
          <xdr:rowOff>95250</xdr:rowOff>
        </xdr:from>
        <xdr:to>
          <xdr:col>4104</xdr:col>
          <xdr:colOff>323850</xdr:colOff>
          <xdr:row>15</xdr:row>
          <xdr:rowOff>47625</xdr:rowOff>
        </xdr:to>
        <xdr:sp macro="" textlink="">
          <xdr:nvSpPr>
            <xdr:cNvPr id="2305" name="Object 257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65525</xdr:row>
          <xdr:rowOff>95250</xdr:rowOff>
        </xdr:from>
        <xdr:to>
          <xdr:col>4104</xdr:col>
          <xdr:colOff>323850</xdr:colOff>
          <xdr:row>65530</xdr:row>
          <xdr:rowOff>47625</xdr:rowOff>
        </xdr:to>
        <xdr:sp macro="" textlink="">
          <xdr:nvSpPr>
            <xdr:cNvPr id="2306" name="Object 258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131061</xdr:row>
          <xdr:rowOff>95250</xdr:rowOff>
        </xdr:from>
        <xdr:to>
          <xdr:col>4104</xdr:col>
          <xdr:colOff>323850</xdr:colOff>
          <xdr:row>131066</xdr:row>
          <xdr:rowOff>47625</xdr:rowOff>
        </xdr:to>
        <xdr:sp macro="" textlink="">
          <xdr:nvSpPr>
            <xdr:cNvPr id="2307" name="Object 259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196597</xdr:row>
          <xdr:rowOff>95250</xdr:rowOff>
        </xdr:from>
        <xdr:to>
          <xdr:col>4104</xdr:col>
          <xdr:colOff>323850</xdr:colOff>
          <xdr:row>196602</xdr:row>
          <xdr:rowOff>47625</xdr:rowOff>
        </xdr:to>
        <xdr:sp macro="" textlink="">
          <xdr:nvSpPr>
            <xdr:cNvPr id="2308" name="Object 260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262133</xdr:row>
          <xdr:rowOff>95250</xdr:rowOff>
        </xdr:from>
        <xdr:to>
          <xdr:col>4104</xdr:col>
          <xdr:colOff>323850</xdr:colOff>
          <xdr:row>262138</xdr:row>
          <xdr:rowOff>47625</xdr:rowOff>
        </xdr:to>
        <xdr:sp macro="" textlink="">
          <xdr:nvSpPr>
            <xdr:cNvPr id="2309" name="Object 261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327669</xdr:row>
          <xdr:rowOff>95250</xdr:rowOff>
        </xdr:from>
        <xdr:to>
          <xdr:col>4104</xdr:col>
          <xdr:colOff>323850</xdr:colOff>
          <xdr:row>327674</xdr:row>
          <xdr:rowOff>47625</xdr:rowOff>
        </xdr:to>
        <xdr:sp macro="" textlink="">
          <xdr:nvSpPr>
            <xdr:cNvPr id="2310" name="Object 262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393205</xdr:row>
          <xdr:rowOff>95250</xdr:rowOff>
        </xdr:from>
        <xdr:to>
          <xdr:col>4104</xdr:col>
          <xdr:colOff>323850</xdr:colOff>
          <xdr:row>393210</xdr:row>
          <xdr:rowOff>47625</xdr:rowOff>
        </xdr:to>
        <xdr:sp macro="" textlink="">
          <xdr:nvSpPr>
            <xdr:cNvPr id="2311" name="Object 263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458741</xdr:row>
          <xdr:rowOff>95250</xdr:rowOff>
        </xdr:from>
        <xdr:to>
          <xdr:col>4104</xdr:col>
          <xdr:colOff>323850</xdr:colOff>
          <xdr:row>458746</xdr:row>
          <xdr:rowOff>47625</xdr:rowOff>
        </xdr:to>
        <xdr:sp macro="" textlink="">
          <xdr:nvSpPr>
            <xdr:cNvPr id="2312" name="Object 264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524277</xdr:row>
          <xdr:rowOff>95250</xdr:rowOff>
        </xdr:from>
        <xdr:to>
          <xdr:col>4104</xdr:col>
          <xdr:colOff>323850</xdr:colOff>
          <xdr:row>524282</xdr:row>
          <xdr:rowOff>47625</xdr:rowOff>
        </xdr:to>
        <xdr:sp macro="" textlink="">
          <xdr:nvSpPr>
            <xdr:cNvPr id="2313" name="Object 265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589813</xdr:row>
          <xdr:rowOff>95250</xdr:rowOff>
        </xdr:from>
        <xdr:to>
          <xdr:col>4104</xdr:col>
          <xdr:colOff>323850</xdr:colOff>
          <xdr:row>589818</xdr:row>
          <xdr:rowOff>47625</xdr:rowOff>
        </xdr:to>
        <xdr:sp macro="" textlink="">
          <xdr:nvSpPr>
            <xdr:cNvPr id="2314" name="Object 266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655349</xdr:row>
          <xdr:rowOff>95250</xdr:rowOff>
        </xdr:from>
        <xdr:to>
          <xdr:col>4104</xdr:col>
          <xdr:colOff>323850</xdr:colOff>
          <xdr:row>655354</xdr:row>
          <xdr:rowOff>47625</xdr:rowOff>
        </xdr:to>
        <xdr:sp macro="" textlink="">
          <xdr:nvSpPr>
            <xdr:cNvPr id="2315" name="Object 267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720885</xdr:row>
          <xdr:rowOff>95250</xdr:rowOff>
        </xdr:from>
        <xdr:to>
          <xdr:col>4104</xdr:col>
          <xdr:colOff>323850</xdr:colOff>
          <xdr:row>720890</xdr:row>
          <xdr:rowOff>47625</xdr:rowOff>
        </xdr:to>
        <xdr:sp macro="" textlink="">
          <xdr:nvSpPr>
            <xdr:cNvPr id="2316" name="Object 268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786421</xdr:row>
          <xdr:rowOff>95250</xdr:rowOff>
        </xdr:from>
        <xdr:to>
          <xdr:col>4104</xdr:col>
          <xdr:colOff>323850</xdr:colOff>
          <xdr:row>786426</xdr:row>
          <xdr:rowOff>47625</xdr:rowOff>
        </xdr:to>
        <xdr:sp macro="" textlink="">
          <xdr:nvSpPr>
            <xdr:cNvPr id="2317" name="Object 269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851957</xdr:row>
          <xdr:rowOff>95250</xdr:rowOff>
        </xdr:from>
        <xdr:to>
          <xdr:col>4104</xdr:col>
          <xdr:colOff>323850</xdr:colOff>
          <xdr:row>851962</xdr:row>
          <xdr:rowOff>47625</xdr:rowOff>
        </xdr:to>
        <xdr:sp macro="" textlink="">
          <xdr:nvSpPr>
            <xdr:cNvPr id="2318" name="Object 270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917493</xdr:row>
          <xdr:rowOff>95250</xdr:rowOff>
        </xdr:from>
        <xdr:to>
          <xdr:col>4104</xdr:col>
          <xdr:colOff>323850</xdr:colOff>
          <xdr:row>917498</xdr:row>
          <xdr:rowOff>47625</xdr:rowOff>
        </xdr:to>
        <xdr:sp macro="" textlink="">
          <xdr:nvSpPr>
            <xdr:cNvPr id="2319" name="Object 271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4098</xdr:col>
          <xdr:colOff>200025</xdr:colOff>
          <xdr:row>983029</xdr:row>
          <xdr:rowOff>95250</xdr:rowOff>
        </xdr:from>
        <xdr:to>
          <xdr:col>4104</xdr:col>
          <xdr:colOff>323850</xdr:colOff>
          <xdr:row>983034</xdr:row>
          <xdr:rowOff>47625</xdr:rowOff>
        </xdr:to>
        <xdr:sp macro="" textlink="">
          <xdr:nvSpPr>
            <xdr:cNvPr id="2320" name="Object 272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10</xdr:row>
          <xdr:rowOff>95250</xdr:rowOff>
        </xdr:from>
        <xdr:to>
          <xdr:col>4360</xdr:col>
          <xdr:colOff>323850</xdr:colOff>
          <xdr:row>15</xdr:row>
          <xdr:rowOff>47625</xdr:rowOff>
        </xdr:to>
        <xdr:sp macro="" textlink="">
          <xdr:nvSpPr>
            <xdr:cNvPr id="2321" name="Object 273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65525</xdr:row>
          <xdr:rowOff>95250</xdr:rowOff>
        </xdr:from>
        <xdr:to>
          <xdr:col>4360</xdr:col>
          <xdr:colOff>323850</xdr:colOff>
          <xdr:row>65530</xdr:row>
          <xdr:rowOff>47625</xdr:rowOff>
        </xdr:to>
        <xdr:sp macro="" textlink="">
          <xdr:nvSpPr>
            <xdr:cNvPr id="2322" name="Object 274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131061</xdr:row>
          <xdr:rowOff>95250</xdr:rowOff>
        </xdr:from>
        <xdr:to>
          <xdr:col>4360</xdr:col>
          <xdr:colOff>323850</xdr:colOff>
          <xdr:row>131066</xdr:row>
          <xdr:rowOff>47625</xdr:rowOff>
        </xdr:to>
        <xdr:sp macro="" textlink="">
          <xdr:nvSpPr>
            <xdr:cNvPr id="2323" name="Object 275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196597</xdr:row>
          <xdr:rowOff>95250</xdr:rowOff>
        </xdr:from>
        <xdr:to>
          <xdr:col>4360</xdr:col>
          <xdr:colOff>323850</xdr:colOff>
          <xdr:row>196602</xdr:row>
          <xdr:rowOff>47625</xdr:rowOff>
        </xdr:to>
        <xdr:sp macro="" textlink="">
          <xdr:nvSpPr>
            <xdr:cNvPr id="2324" name="Object 276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262133</xdr:row>
          <xdr:rowOff>95250</xdr:rowOff>
        </xdr:from>
        <xdr:to>
          <xdr:col>4360</xdr:col>
          <xdr:colOff>323850</xdr:colOff>
          <xdr:row>262138</xdr:row>
          <xdr:rowOff>47625</xdr:rowOff>
        </xdr:to>
        <xdr:sp macro="" textlink="">
          <xdr:nvSpPr>
            <xdr:cNvPr id="2325" name="Object 277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327669</xdr:row>
          <xdr:rowOff>95250</xdr:rowOff>
        </xdr:from>
        <xdr:to>
          <xdr:col>4360</xdr:col>
          <xdr:colOff>323850</xdr:colOff>
          <xdr:row>327674</xdr:row>
          <xdr:rowOff>47625</xdr:rowOff>
        </xdr:to>
        <xdr:sp macro="" textlink="">
          <xdr:nvSpPr>
            <xdr:cNvPr id="2326" name="Object 278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393205</xdr:row>
          <xdr:rowOff>95250</xdr:rowOff>
        </xdr:from>
        <xdr:to>
          <xdr:col>4360</xdr:col>
          <xdr:colOff>323850</xdr:colOff>
          <xdr:row>393210</xdr:row>
          <xdr:rowOff>47625</xdr:rowOff>
        </xdr:to>
        <xdr:sp macro="" textlink="">
          <xdr:nvSpPr>
            <xdr:cNvPr id="2327" name="Object 279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458741</xdr:row>
          <xdr:rowOff>95250</xdr:rowOff>
        </xdr:from>
        <xdr:to>
          <xdr:col>4360</xdr:col>
          <xdr:colOff>323850</xdr:colOff>
          <xdr:row>458746</xdr:row>
          <xdr:rowOff>47625</xdr:rowOff>
        </xdr:to>
        <xdr:sp macro="" textlink="">
          <xdr:nvSpPr>
            <xdr:cNvPr id="2328" name="Object 280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524277</xdr:row>
          <xdr:rowOff>95250</xdr:rowOff>
        </xdr:from>
        <xdr:to>
          <xdr:col>4360</xdr:col>
          <xdr:colOff>323850</xdr:colOff>
          <xdr:row>524282</xdr:row>
          <xdr:rowOff>47625</xdr:rowOff>
        </xdr:to>
        <xdr:sp macro="" textlink="">
          <xdr:nvSpPr>
            <xdr:cNvPr id="2329" name="Object 281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589813</xdr:row>
          <xdr:rowOff>95250</xdr:rowOff>
        </xdr:from>
        <xdr:to>
          <xdr:col>4360</xdr:col>
          <xdr:colOff>323850</xdr:colOff>
          <xdr:row>589818</xdr:row>
          <xdr:rowOff>47625</xdr:rowOff>
        </xdr:to>
        <xdr:sp macro="" textlink="">
          <xdr:nvSpPr>
            <xdr:cNvPr id="2330" name="Object 282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655349</xdr:row>
          <xdr:rowOff>95250</xdr:rowOff>
        </xdr:from>
        <xdr:to>
          <xdr:col>4360</xdr:col>
          <xdr:colOff>323850</xdr:colOff>
          <xdr:row>655354</xdr:row>
          <xdr:rowOff>47625</xdr:rowOff>
        </xdr:to>
        <xdr:sp macro="" textlink="">
          <xdr:nvSpPr>
            <xdr:cNvPr id="2331" name="Object 283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720885</xdr:row>
          <xdr:rowOff>95250</xdr:rowOff>
        </xdr:from>
        <xdr:to>
          <xdr:col>4360</xdr:col>
          <xdr:colOff>323850</xdr:colOff>
          <xdr:row>720890</xdr:row>
          <xdr:rowOff>47625</xdr:rowOff>
        </xdr:to>
        <xdr:sp macro="" textlink="">
          <xdr:nvSpPr>
            <xdr:cNvPr id="2332" name="Object 284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786421</xdr:row>
          <xdr:rowOff>95250</xdr:rowOff>
        </xdr:from>
        <xdr:to>
          <xdr:col>4360</xdr:col>
          <xdr:colOff>323850</xdr:colOff>
          <xdr:row>786426</xdr:row>
          <xdr:rowOff>47625</xdr:rowOff>
        </xdr:to>
        <xdr:sp macro="" textlink="">
          <xdr:nvSpPr>
            <xdr:cNvPr id="2333" name="Object 285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851957</xdr:row>
          <xdr:rowOff>95250</xdr:rowOff>
        </xdr:from>
        <xdr:to>
          <xdr:col>4360</xdr:col>
          <xdr:colOff>323850</xdr:colOff>
          <xdr:row>851962</xdr:row>
          <xdr:rowOff>47625</xdr:rowOff>
        </xdr:to>
        <xdr:sp macro="" textlink="">
          <xdr:nvSpPr>
            <xdr:cNvPr id="2334" name="Object 286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917493</xdr:row>
          <xdr:rowOff>95250</xdr:rowOff>
        </xdr:from>
        <xdr:to>
          <xdr:col>4360</xdr:col>
          <xdr:colOff>323850</xdr:colOff>
          <xdr:row>917498</xdr:row>
          <xdr:rowOff>47625</xdr:rowOff>
        </xdr:to>
        <xdr:sp macro="" textlink="">
          <xdr:nvSpPr>
            <xdr:cNvPr id="2335" name="Object 287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4354</xdr:col>
          <xdr:colOff>200025</xdr:colOff>
          <xdr:row>983029</xdr:row>
          <xdr:rowOff>95250</xdr:rowOff>
        </xdr:from>
        <xdr:to>
          <xdr:col>4360</xdr:col>
          <xdr:colOff>323850</xdr:colOff>
          <xdr:row>983034</xdr:row>
          <xdr:rowOff>47625</xdr:rowOff>
        </xdr:to>
        <xdr:sp macro="" textlink="">
          <xdr:nvSpPr>
            <xdr:cNvPr id="2336" name="Object 288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10</xdr:row>
          <xdr:rowOff>95250</xdr:rowOff>
        </xdr:from>
        <xdr:to>
          <xdr:col>4616</xdr:col>
          <xdr:colOff>323850</xdr:colOff>
          <xdr:row>15</xdr:row>
          <xdr:rowOff>47625</xdr:rowOff>
        </xdr:to>
        <xdr:sp macro="" textlink="">
          <xdr:nvSpPr>
            <xdr:cNvPr id="2337" name="Object 289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65525</xdr:row>
          <xdr:rowOff>95250</xdr:rowOff>
        </xdr:from>
        <xdr:to>
          <xdr:col>4616</xdr:col>
          <xdr:colOff>323850</xdr:colOff>
          <xdr:row>65530</xdr:row>
          <xdr:rowOff>47625</xdr:rowOff>
        </xdr:to>
        <xdr:sp macro="" textlink="">
          <xdr:nvSpPr>
            <xdr:cNvPr id="2338" name="Object 290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131061</xdr:row>
          <xdr:rowOff>95250</xdr:rowOff>
        </xdr:from>
        <xdr:to>
          <xdr:col>4616</xdr:col>
          <xdr:colOff>323850</xdr:colOff>
          <xdr:row>131066</xdr:row>
          <xdr:rowOff>47625</xdr:rowOff>
        </xdr:to>
        <xdr:sp macro="" textlink="">
          <xdr:nvSpPr>
            <xdr:cNvPr id="2339" name="Object 291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196597</xdr:row>
          <xdr:rowOff>95250</xdr:rowOff>
        </xdr:from>
        <xdr:to>
          <xdr:col>4616</xdr:col>
          <xdr:colOff>323850</xdr:colOff>
          <xdr:row>196602</xdr:row>
          <xdr:rowOff>47625</xdr:rowOff>
        </xdr:to>
        <xdr:sp macro="" textlink="">
          <xdr:nvSpPr>
            <xdr:cNvPr id="2340" name="Object 292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262133</xdr:row>
          <xdr:rowOff>95250</xdr:rowOff>
        </xdr:from>
        <xdr:to>
          <xdr:col>4616</xdr:col>
          <xdr:colOff>323850</xdr:colOff>
          <xdr:row>262138</xdr:row>
          <xdr:rowOff>47625</xdr:rowOff>
        </xdr:to>
        <xdr:sp macro="" textlink="">
          <xdr:nvSpPr>
            <xdr:cNvPr id="2341" name="Object 293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327669</xdr:row>
          <xdr:rowOff>95250</xdr:rowOff>
        </xdr:from>
        <xdr:to>
          <xdr:col>4616</xdr:col>
          <xdr:colOff>323850</xdr:colOff>
          <xdr:row>327674</xdr:row>
          <xdr:rowOff>47625</xdr:rowOff>
        </xdr:to>
        <xdr:sp macro="" textlink="">
          <xdr:nvSpPr>
            <xdr:cNvPr id="2342" name="Object 294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393205</xdr:row>
          <xdr:rowOff>95250</xdr:rowOff>
        </xdr:from>
        <xdr:to>
          <xdr:col>4616</xdr:col>
          <xdr:colOff>323850</xdr:colOff>
          <xdr:row>393210</xdr:row>
          <xdr:rowOff>47625</xdr:rowOff>
        </xdr:to>
        <xdr:sp macro="" textlink="">
          <xdr:nvSpPr>
            <xdr:cNvPr id="2343" name="Object 295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458741</xdr:row>
          <xdr:rowOff>95250</xdr:rowOff>
        </xdr:from>
        <xdr:to>
          <xdr:col>4616</xdr:col>
          <xdr:colOff>323850</xdr:colOff>
          <xdr:row>458746</xdr:row>
          <xdr:rowOff>47625</xdr:rowOff>
        </xdr:to>
        <xdr:sp macro="" textlink="">
          <xdr:nvSpPr>
            <xdr:cNvPr id="2344" name="Object 296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524277</xdr:row>
          <xdr:rowOff>95250</xdr:rowOff>
        </xdr:from>
        <xdr:to>
          <xdr:col>4616</xdr:col>
          <xdr:colOff>323850</xdr:colOff>
          <xdr:row>524282</xdr:row>
          <xdr:rowOff>47625</xdr:rowOff>
        </xdr:to>
        <xdr:sp macro="" textlink="">
          <xdr:nvSpPr>
            <xdr:cNvPr id="2345" name="Object 297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589813</xdr:row>
          <xdr:rowOff>95250</xdr:rowOff>
        </xdr:from>
        <xdr:to>
          <xdr:col>4616</xdr:col>
          <xdr:colOff>323850</xdr:colOff>
          <xdr:row>589818</xdr:row>
          <xdr:rowOff>47625</xdr:rowOff>
        </xdr:to>
        <xdr:sp macro="" textlink="">
          <xdr:nvSpPr>
            <xdr:cNvPr id="2346" name="Object 298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655349</xdr:row>
          <xdr:rowOff>95250</xdr:rowOff>
        </xdr:from>
        <xdr:to>
          <xdr:col>4616</xdr:col>
          <xdr:colOff>323850</xdr:colOff>
          <xdr:row>655354</xdr:row>
          <xdr:rowOff>47625</xdr:rowOff>
        </xdr:to>
        <xdr:sp macro="" textlink="">
          <xdr:nvSpPr>
            <xdr:cNvPr id="2347" name="Object 299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720885</xdr:row>
          <xdr:rowOff>95250</xdr:rowOff>
        </xdr:from>
        <xdr:to>
          <xdr:col>4616</xdr:col>
          <xdr:colOff>323850</xdr:colOff>
          <xdr:row>720890</xdr:row>
          <xdr:rowOff>47625</xdr:rowOff>
        </xdr:to>
        <xdr:sp macro="" textlink="">
          <xdr:nvSpPr>
            <xdr:cNvPr id="2348" name="Object 300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786421</xdr:row>
          <xdr:rowOff>95250</xdr:rowOff>
        </xdr:from>
        <xdr:to>
          <xdr:col>4616</xdr:col>
          <xdr:colOff>323850</xdr:colOff>
          <xdr:row>786426</xdr:row>
          <xdr:rowOff>47625</xdr:rowOff>
        </xdr:to>
        <xdr:sp macro="" textlink="">
          <xdr:nvSpPr>
            <xdr:cNvPr id="2349" name="Object 301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851957</xdr:row>
          <xdr:rowOff>95250</xdr:rowOff>
        </xdr:from>
        <xdr:to>
          <xdr:col>4616</xdr:col>
          <xdr:colOff>323850</xdr:colOff>
          <xdr:row>851962</xdr:row>
          <xdr:rowOff>47625</xdr:rowOff>
        </xdr:to>
        <xdr:sp macro="" textlink="">
          <xdr:nvSpPr>
            <xdr:cNvPr id="2350" name="Object 302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917493</xdr:row>
          <xdr:rowOff>95250</xdr:rowOff>
        </xdr:from>
        <xdr:to>
          <xdr:col>4616</xdr:col>
          <xdr:colOff>323850</xdr:colOff>
          <xdr:row>917498</xdr:row>
          <xdr:rowOff>47625</xdr:rowOff>
        </xdr:to>
        <xdr:sp macro="" textlink="">
          <xdr:nvSpPr>
            <xdr:cNvPr id="2351" name="Object 303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4610</xdr:col>
          <xdr:colOff>200025</xdr:colOff>
          <xdr:row>983029</xdr:row>
          <xdr:rowOff>95250</xdr:rowOff>
        </xdr:from>
        <xdr:to>
          <xdr:col>4616</xdr:col>
          <xdr:colOff>323850</xdr:colOff>
          <xdr:row>983034</xdr:row>
          <xdr:rowOff>47625</xdr:rowOff>
        </xdr:to>
        <xdr:sp macro="" textlink="">
          <xdr:nvSpPr>
            <xdr:cNvPr id="2352" name="Object 304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10</xdr:row>
          <xdr:rowOff>95250</xdr:rowOff>
        </xdr:from>
        <xdr:to>
          <xdr:col>4872</xdr:col>
          <xdr:colOff>323850</xdr:colOff>
          <xdr:row>15</xdr:row>
          <xdr:rowOff>47625</xdr:rowOff>
        </xdr:to>
        <xdr:sp macro="" textlink="">
          <xdr:nvSpPr>
            <xdr:cNvPr id="2353" name="Object 305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65525</xdr:row>
          <xdr:rowOff>95250</xdr:rowOff>
        </xdr:from>
        <xdr:to>
          <xdr:col>4872</xdr:col>
          <xdr:colOff>323850</xdr:colOff>
          <xdr:row>65530</xdr:row>
          <xdr:rowOff>47625</xdr:rowOff>
        </xdr:to>
        <xdr:sp macro="" textlink="">
          <xdr:nvSpPr>
            <xdr:cNvPr id="2354" name="Object 306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131061</xdr:row>
          <xdr:rowOff>95250</xdr:rowOff>
        </xdr:from>
        <xdr:to>
          <xdr:col>4872</xdr:col>
          <xdr:colOff>323850</xdr:colOff>
          <xdr:row>131066</xdr:row>
          <xdr:rowOff>47625</xdr:rowOff>
        </xdr:to>
        <xdr:sp macro="" textlink="">
          <xdr:nvSpPr>
            <xdr:cNvPr id="2355" name="Object 307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196597</xdr:row>
          <xdr:rowOff>95250</xdr:rowOff>
        </xdr:from>
        <xdr:to>
          <xdr:col>4872</xdr:col>
          <xdr:colOff>323850</xdr:colOff>
          <xdr:row>196602</xdr:row>
          <xdr:rowOff>47625</xdr:rowOff>
        </xdr:to>
        <xdr:sp macro="" textlink="">
          <xdr:nvSpPr>
            <xdr:cNvPr id="2356" name="Object 308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262133</xdr:row>
          <xdr:rowOff>95250</xdr:rowOff>
        </xdr:from>
        <xdr:to>
          <xdr:col>4872</xdr:col>
          <xdr:colOff>323850</xdr:colOff>
          <xdr:row>262138</xdr:row>
          <xdr:rowOff>47625</xdr:rowOff>
        </xdr:to>
        <xdr:sp macro="" textlink="">
          <xdr:nvSpPr>
            <xdr:cNvPr id="2357" name="Object 309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327669</xdr:row>
          <xdr:rowOff>95250</xdr:rowOff>
        </xdr:from>
        <xdr:to>
          <xdr:col>4872</xdr:col>
          <xdr:colOff>323850</xdr:colOff>
          <xdr:row>327674</xdr:row>
          <xdr:rowOff>47625</xdr:rowOff>
        </xdr:to>
        <xdr:sp macro="" textlink="">
          <xdr:nvSpPr>
            <xdr:cNvPr id="2358" name="Object 310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393205</xdr:row>
          <xdr:rowOff>95250</xdr:rowOff>
        </xdr:from>
        <xdr:to>
          <xdr:col>4872</xdr:col>
          <xdr:colOff>323850</xdr:colOff>
          <xdr:row>393210</xdr:row>
          <xdr:rowOff>47625</xdr:rowOff>
        </xdr:to>
        <xdr:sp macro="" textlink="">
          <xdr:nvSpPr>
            <xdr:cNvPr id="2359" name="Object 311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458741</xdr:row>
          <xdr:rowOff>95250</xdr:rowOff>
        </xdr:from>
        <xdr:to>
          <xdr:col>4872</xdr:col>
          <xdr:colOff>323850</xdr:colOff>
          <xdr:row>458746</xdr:row>
          <xdr:rowOff>47625</xdr:rowOff>
        </xdr:to>
        <xdr:sp macro="" textlink="">
          <xdr:nvSpPr>
            <xdr:cNvPr id="2360" name="Object 312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524277</xdr:row>
          <xdr:rowOff>95250</xdr:rowOff>
        </xdr:from>
        <xdr:to>
          <xdr:col>4872</xdr:col>
          <xdr:colOff>323850</xdr:colOff>
          <xdr:row>524282</xdr:row>
          <xdr:rowOff>47625</xdr:rowOff>
        </xdr:to>
        <xdr:sp macro="" textlink="">
          <xdr:nvSpPr>
            <xdr:cNvPr id="2361" name="Object 313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589813</xdr:row>
          <xdr:rowOff>95250</xdr:rowOff>
        </xdr:from>
        <xdr:to>
          <xdr:col>4872</xdr:col>
          <xdr:colOff>323850</xdr:colOff>
          <xdr:row>589818</xdr:row>
          <xdr:rowOff>47625</xdr:rowOff>
        </xdr:to>
        <xdr:sp macro="" textlink="">
          <xdr:nvSpPr>
            <xdr:cNvPr id="2362" name="Object 314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655349</xdr:row>
          <xdr:rowOff>95250</xdr:rowOff>
        </xdr:from>
        <xdr:to>
          <xdr:col>4872</xdr:col>
          <xdr:colOff>323850</xdr:colOff>
          <xdr:row>655354</xdr:row>
          <xdr:rowOff>47625</xdr:rowOff>
        </xdr:to>
        <xdr:sp macro="" textlink="">
          <xdr:nvSpPr>
            <xdr:cNvPr id="2363" name="Object 315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720885</xdr:row>
          <xdr:rowOff>95250</xdr:rowOff>
        </xdr:from>
        <xdr:to>
          <xdr:col>4872</xdr:col>
          <xdr:colOff>323850</xdr:colOff>
          <xdr:row>720890</xdr:row>
          <xdr:rowOff>47625</xdr:rowOff>
        </xdr:to>
        <xdr:sp macro="" textlink="">
          <xdr:nvSpPr>
            <xdr:cNvPr id="2364" name="Object 316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786421</xdr:row>
          <xdr:rowOff>95250</xdr:rowOff>
        </xdr:from>
        <xdr:to>
          <xdr:col>4872</xdr:col>
          <xdr:colOff>323850</xdr:colOff>
          <xdr:row>786426</xdr:row>
          <xdr:rowOff>47625</xdr:rowOff>
        </xdr:to>
        <xdr:sp macro="" textlink="">
          <xdr:nvSpPr>
            <xdr:cNvPr id="2365" name="Object 317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851957</xdr:row>
          <xdr:rowOff>95250</xdr:rowOff>
        </xdr:from>
        <xdr:to>
          <xdr:col>4872</xdr:col>
          <xdr:colOff>323850</xdr:colOff>
          <xdr:row>851962</xdr:row>
          <xdr:rowOff>47625</xdr:rowOff>
        </xdr:to>
        <xdr:sp macro="" textlink="">
          <xdr:nvSpPr>
            <xdr:cNvPr id="2366" name="Object 318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917493</xdr:row>
          <xdr:rowOff>95250</xdr:rowOff>
        </xdr:from>
        <xdr:to>
          <xdr:col>4872</xdr:col>
          <xdr:colOff>323850</xdr:colOff>
          <xdr:row>917498</xdr:row>
          <xdr:rowOff>47625</xdr:rowOff>
        </xdr:to>
        <xdr:sp macro="" textlink="">
          <xdr:nvSpPr>
            <xdr:cNvPr id="2367" name="Object 319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4866</xdr:col>
          <xdr:colOff>200025</xdr:colOff>
          <xdr:row>983029</xdr:row>
          <xdr:rowOff>95250</xdr:rowOff>
        </xdr:from>
        <xdr:to>
          <xdr:col>4872</xdr:col>
          <xdr:colOff>323850</xdr:colOff>
          <xdr:row>983034</xdr:row>
          <xdr:rowOff>47625</xdr:rowOff>
        </xdr:to>
        <xdr:sp macro="" textlink="">
          <xdr:nvSpPr>
            <xdr:cNvPr id="2368" name="Object 320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10</xdr:row>
          <xdr:rowOff>95250</xdr:rowOff>
        </xdr:from>
        <xdr:to>
          <xdr:col>5128</xdr:col>
          <xdr:colOff>323850</xdr:colOff>
          <xdr:row>15</xdr:row>
          <xdr:rowOff>47625</xdr:rowOff>
        </xdr:to>
        <xdr:sp macro="" textlink="">
          <xdr:nvSpPr>
            <xdr:cNvPr id="2369" name="Object 321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65525</xdr:row>
          <xdr:rowOff>95250</xdr:rowOff>
        </xdr:from>
        <xdr:to>
          <xdr:col>5128</xdr:col>
          <xdr:colOff>323850</xdr:colOff>
          <xdr:row>65530</xdr:row>
          <xdr:rowOff>47625</xdr:rowOff>
        </xdr:to>
        <xdr:sp macro="" textlink="">
          <xdr:nvSpPr>
            <xdr:cNvPr id="2370" name="Object 322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131061</xdr:row>
          <xdr:rowOff>95250</xdr:rowOff>
        </xdr:from>
        <xdr:to>
          <xdr:col>5128</xdr:col>
          <xdr:colOff>323850</xdr:colOff>
          <xdr:row>131066</xdr:row>
          <xdr:rowOff>47625</xdr:rowOff>
        </xdr:to>
        <xdr:sp macro="" textlink="">
          <xdr:nvSpPr>
            <xdr:cNvPr id="2371" name="Object 323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196597</xdr:row>
          <xdr:rowOff>95250</xdr:rowOff>
        </xdr:from>
        <xdr:to>
          <xdr:col>5128</xdr:col>
          <xdr:colOff>323850</xdr:colOff>
          <xdr:row>196602</xdr:row>
          <xdr:rowOff>47625</xdr:rowOff>
        </xdr:to>
        <xdr:sp macro="" textlink="">
          <xdr:nvSpPr>
            <xdr:cNvPr id="2372" name="Object 324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262133</xdr:row>
          <xdr:rowOff>95250</xdr:rowOff>
        </xdr:from>
        <xdr:to>
          <xdr:col>5128</xdr:col>
          <xdr:colOff>323850</xdr:colOff>
          <xdr:row>262138</xdr:row>
          <xdr:rowOff>47625</xdr:rowOff>
        </xdr:to>
        <xdr:sp macro="" textlink="">
          <xdr:nvSpPr>
            <xdr:cNvPr id="2373" name="Object 325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327669</xdr:row>
          <xdr:rowOff>95250</xdr:rowOff>
        </xdr:from>
        <xdr:to>
          <xdr:col>5128</xdr:col>
          <xdr:colOff>323850</xdr:colOff>
          <xdr:row>327674</xdr:row>
          <xdr:rowOff>47625</xdr:rowOff>
        </xdr:to>
        <xdr:sp macro="" textlink="">
          <xdr:nvSpPr>
            <xdr:cNvPr id="2374" name="Object 326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393205</xdr:row>
          <xdr:rowOff>95250</xdr:rowOff>
        </xdr:from>
        <xdr:to>
          <xdr:col>5128</xdr:col>
          <xdr:colOff>323850</xdr:colOff>
          <xdr:row>393210</xdr:row>
          <xdr:rowOff>47625</xdr:rowOff>
        </xdr:to>
        <xdr:sp macro="" textlink="">
          <xdr:nvSpPr>
            <xdr:cNvPr id="2375" name="Object 327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458741</xdr:row>
          <xdr:rowOff>95250</xdr:rowOff>
        </xdr:from>
        <xdr:to>
          <xdr:col>5128</xdr:col>
          <xdr:colOff>323850</xdr:colOff>
          <xdr:row>458746</xdr:row>
          <xdr:rowOff>47625</xdr:rowOff>
        </xdr:to>
        <xdr:sp macro="" textlink="">
          <xdr:nvSpPr>
            <xdr:cNvPr id="2376" name="Object 328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524277</xdr:row>
          <xdr:rowOff>95250</xdr:rowOff>
        </xdr:from>
        <xdr:to>
          <xdr:col>5128</xdr:col>
          <xdr:colOff>323850</xdr:colOff>
          <xdr:row>524282</xdr:row>
          <xdr:rowOff>47625</xdr:rowOff>
        </xdr:to>
        <xdr:sp macro="" textlink="">
          <xdr:nvSpPr>
            <xdr:cNvPr id="2377" name="Object 329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589813</xdr:row>
          <xdr:rowOff>95250</xdr:rowOff>
        </xdr:from>
        <xdr:to>
          <xdr:col>5128</xdr:col>
          <xdr:colOff>323850</xdr:colOff>
          <xdr:row>589818</xdr:row>
          <xdr:rowOff>47625</xdr:rowOff>
        </xdr:to>
        <xdr:sp macro="" textlink="">
          <xdr:nvSpPr>
            <xdr:cNvPr id="2378" name="Object 330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655349</xdr:row>
          <xdr:rowOff>95250</xdr:rowOff>
        </xdr:from>
        <xdr:to>
          <xdr:col>5128</xdr:col>
          <xdr:colOff>323850</xdr:colOff>
          <xdr:row>655354</xdr:row>
          <xdr:rowOff>47625</xdr:rowOff>
        </xdr:to>
        <xdr:sp macro="" textlink="">
          <xdr:nvSpPr>
            <xdr:cNvPr id="2379" name="Object 331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720885</xdr:row>
          <xdr:rowOff>95250</xdr:rowOff>
        </xdr:from>
        <xdr:to>
          <xdr:col>5128</xdr:col>
          <xdr:colOff>323850</xdr:colOff>
          <xdr:row>720890</xdr:row>
          <xdr:rowOff>47625</xdr:rowOff>
        </xdr:to>
        <xdr:sp macro="" textlink="">
          <xdr:nvSpPr>
            <xdr:cNvPr id="2380" name="Object 332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786421</xdr:row>
          <xdr:rowOff>95250</xdr:rowOff>
        </xdr:from>
        <xdr:to>
          <xdr:col>5128</xdr:col>
          <xdr:colOff>323850</xdr:colOff>
          <xdr:row>786426</xdr:row>
          <xdr:rowOff>47625</xdr:rowOff>
        </xdr:to>
        <xdr:sp macro="" textlink="">
          <xdr:nvSpPr>
            <xdr:cNvPr id="2381" name="Object 333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851957</xdr:row>
          <xdr:rowOff>95250</xdr:rowOff>
        </xdr:from>
        <xdr:to>
          <xdr:col>5128</xdr:col>
          <xdr:colOff>323850</xdr:colOff>
          <xdr:row>851962</xdr:row>
          <xdr:rowOff>47625</xdr:rowOff>
        </xdr:to>
        <xdr:sp macro="" textlink="">
          <xdr:nvSpPr>
            <xdr:cNvPr id="2382" name="Object 334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917493</xdr:row>
          <xdr:rowOff>95250</xdr:rowOff>
        </xdr:from>
        <xdr:to>
          <xdr:col>5128</xdr:col>
          <xdr:colOff>323850</xdr:colOff>
          <xdr:row>917498</xdr:row>
          <xdr:rowOff>47625</xdr:rowOff>
        </xdr:to>
        <xdr:sp macro="" textlink="">
          <xdr:nvSpPr>
            <xdr:cNvPr id="2383" name="Object 335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5122</xdr:col>
          <xdr:colOff>200025</xdr:colOff>
          <xdr:row>983029</xdr:row>
          <xdr:rowOff>95250</xdr:rowOff>
        </xdr:from>
        <xdr:to>
          <xdr:col>5128</xdr:col>
          <xdr:colOff>323850</xdr:colOff>
          <xdr:row>983034</xdr:row>
          <xdr:rowOff>47625</xdr:rowOff>
        </xdr:to>
        <xdr:sp macro="" textlink="">
          <xdr:nvSpPr>
            <xdr:cNvPr id="2384" name="Object 336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10</xdr:row>
          <xdr:rowOff>95250</xdr:rowOff>
        </xdr:from>
        <xdr:to>
          <xdr:col>5384</xdr:col>
          <xdr:colOff>323850</xdr:colOff>
          <xdr:row>15</xdr:row>
          <xdr:rowOff>47625</xdr:rowOff>
        </xdr:to>
        <xdr:sp macro="" textlink="">
          <xdr:nvSpPr>
            <xdr:cNvPr id="2385" name="Object 337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65525</xdr:row>
          <xdr:rowOff>95250</xdr:rowOff>
        </xdr:from>
        <xdr:to>
          <xdr:col>5384</xdr:col>
          <xdr:colOff>323850</xdr:colOff>
          <xdr:row>65530</xdr:row>
          <xdr:rowOff>47625</xdr:rowOff>
        </xdr:to>
        <xdr:sp macro="" textlink="">
          <xdr:nvSpPr>
            <xdr:cNvPr id="2386" name="Object 338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131061</xdr:row>
          <xdr:rowOff>95250</xdr:rowOff>
        </xdr:from>
        <xdr:to>
          <xdr:col>5384</xdr:col>
          <xdr:colOff>323850</xdr:colOff>
          <xdr:row>131066</xdr:row>
          <xdr:rowOff>47625</xdr:rowOff>
        </xdr:to>
        <xdr:sp macro="" textlink="">
          <xdr:nvSpPr>
            <xdr:cNvPr id="2387" name="Object 339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196597</xdr:row>
          <xdr:rowOff>95250</xdr:rowOff>
        </xdr:from>
        <xdr:to>
          <xdr:col>5384</xdr:col>
          <xdr:colOff>323850</xdr:colOff>
          <xdr:row>196602</xdr:row>
          <xdr:rowOff>47625</xdr:rowOff>
        </xdr:to>
        <xdr:sp macro="" textlink="">
          <xdr:nvSpPr>
            <xdr:cNvPr id="2388" name="Object 340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262133</xdr:row>
          <xdr:rowOff>95250</xdr:rowOff>
        </xdr:from>
        <xdr:to>
          <xdr:col>5384</xdr:col>
          <xdr:colOff>323850</xdr:colOff>
          <xdr:row>262138</xdr:row>
          <xdr:rowOff>47625</xdr:rowOff>
        </xdr:to>
        <xdr:sp macro="" textlink="">
          <xdr:nvSpPr>
            <xdr:cNvPr id="2389" name="Object 341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327669</xdr:row>
          <xdr:rowOff>95250</xdr:rowOff>
        </xdr:from>
        <xdr:to>
          <xdr:col>5384</xdr:col>
          <xdr:colOff>323850</xdr:colOff>
          <xdr:row>327674</xdr:row>
          <xdr:rowOff>47625</xdr:rowOff>
        </xdr:to>
        <xdr:sp macro="" textlink="">
          <xdr:nvSpPr>
            <xdr:cNvPr id="2390" name="Object 342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393205</xdr:row>
          <xdr:rowOff>95250</xdr:rowOff>
        </xdr:from>
        <xdr:to>
          <xdr:col>5384</xdr:col>
          <xdr:colOff>323850</xdr:colOff>
          <xdr:row>393210</xdr:row>
          <xdr:rowOff>47625</xdr:rowOff>
        </xdr:to>
        <xdr:sp macro="" textlink="">
          <xdr:nvSpPr>
            <xdr:cNvPr id="2391" name="Object 343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458741</xdr:row>
          <xdr:rowOff>95250</xdr:rowOff>
        </xdr:from>
        <xdr:to>
          <xdr:col>5384</xdr:col>
          <xdr:colOff>323850</xdr:colOff>
          <xdr:row>458746</xdr:row>
          <xdr:rowOff>47625</xdr:rowOff>
        </xdr:to>
        <xdr:sp macro="" textlink="">
          <xdr:nvSpPr>
            <xdr:cNvPr id="2392" name="Object 344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524277</xdr:row>
          <xdr:rowOff>95250</xdr:rowOff>
        </xdr:from>
        <xdr:to>
          <xdr:col>5384</xdr:col>
          <xdr:colOff>323850</xdr:colOff>
          <xdr:row>524282</xdr:row>
          <xdr:rowOff>47625</xdr:rowOff>
        </xdr:to>
        <xdr:sp macro="" textlink="">
          <xdr:nvSpPr>
            <xdr:cNvPr id="2393" name="Object 345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589813</xdr:row>
          <xdr:rowOff>95250</xdr:rowOff>
        </xdr:from>
        <xdr:to>
          <xdr:col>5384</xdr:col>
          <xdr:colOff>323850</xdr:colOff>
          <xdr:row>589818</xdr:row>
          <xdr:rowOff>47625</xdr:rowOff>
        </xdr:to>
        <xdr:sp macro="" textlink="">
          <xdr:nvSpPr>
            <xdr:cNvPr id="2394" name="Object 346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655349</xdr:row>
          <xdr:rowOff>95250</xdr:rowOff>
        </xdr:from>
        <xdr:to>
          <xdr:col>5384</xdr:col>
          <xdr:colOff>323850</xdr:colOff>
          <xdr:row>655354</xdr:row>
          <xdr:rowOff>47625</xdr:rowOff>
        </xdr:to>
        <xdr:sp macro="" textlink="">
          <xdr:nvSpPr>
            <xdr:cNvPr id="2395" name="Object 347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720885</xdr:row>
          <xdr:rowOff>95250</xdr:rowOff>
        </xdr:from>
        <xdr:to>
          <xdr:col>5384</xdr:col>
          <xdr:colOff>323850</xdr:colOff>
          <xdr:row>720890</xdr:row>
          <xdr:rowOff>47625</xdr:rowOff>
        </xdr:to>
        <xdr:sp macro="" textlink="">
          <xdr:nvSpPr>
            <xdr:cNvPr id="2396" name="Object 348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786421</xdr:row>
          <xdr:rowOff>95250</xdr:rowOff>
        </xdr:from>
        <xdr:to>
          <xdr:col>5384</xdr:col>
          <xdr:colOff>323850</xdr:colOff>
          <xdr:row>786426</xdr:row>
          <xdr:rowOff>47625</xdr:rowOff>
        </xdr:to>
        <xdr:sp macro="" textlink="">
          <xdr:nvSpPr>
            <xdr:cNvPr id="2397" name="Object 349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851957</xdr:row>
          <xdr:rowOff>95250</xdr:rowOff>
        </xdr:from>
        <xdr:to>
          <xdr:col>5384</xdr:col>
          <xdr:colOff>323850</xdr:colOff>
          <xdr:row>851962</xdr:row>
          <xdr:rowOff>47625</xdr:rowOff>
        </xdr:to>
        <xdr:sp macro="" textlink="">
          <xdr:nvSpPr>
            <xdr:cNvPr id="2398" name="Object 350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917493</xdr:row>
          <xdr:rowOff>95250</xdr:rowOff>
        </xdr:from>
        <xdr:to>
          <xdr:col>5384</xdr:col>
          <xdr:colOff>323850</xdr:colOff>
          <xdr:row>917498</xdr:row>
          <xdr:rowOff>47625</xdr:rowOff>
        </xdr:to>
        <xdr:sp macro="" textlink="">
          <xdr:nvSpPr>
            <xdr:cNvPr id="2399" name="Object 351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5378</xdr:col>
          <xdr:colOff>200025</xdr:colOff>
          <xdr:row>983029</xdr:row>
          <xdr:rowOff>95250</xdr:rowOff>
        </xdr:from>
        <xdr:to>
          <xdr:col>5384</xdr:col>
          <xdr:colOff>323850</xdr:colOff>
          <xdr:row>983034</xdr:row>
          <xdr:rowOff>47625</xdr:rowOff>
        </xdr:to>
        <xdr:sp macro="" textlink="">
          <xdr:nvSpPr>
            <xdr:cNvPr id="2400" name="Object 352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10</xdr:row>
          <xdr:rowOff>95250</xdr:rowOff>
        </xdr:from>
        <xdr:to>
          <xdr:col>5640</xdr:col>
          <xdr:colOff>323850</xdr:colOff>
          <xdr:row>15</xdr:row>
          <xdr:rowOff>47625</xdr:rowOff>
        </xdr:to>
        <xdr:sp macro="" textlink="">
          <xdr:nvSpPr>
            <xdr:cNvPr id="2401" name="Object 353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65525</xdr:row>
          <xdr:rowOff>95250</xdr:rowOff>
        </xdr:from>
        <xdr:to>
          <xdr:col>5640</xdr:col>
          <xdr:colOff>323850</xdr:colOff>
          <xdr:row>65530</xdr:row>
          <xdr:rowOff>47625</xdr:rowOff>
        </xdr:to>
        <xdr:sp macro="" textlink="">
          <xdr:nvSpPr>
            <xdr:cNvPr id="2402" name="Object 354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131061</xdr:row>
          <xdr:rowOff>95250</xdr:rowOff>
        </xdr:from>
        <xdr:to>
          <xdr:col>5640</xdr:col>
          <xdr:colOff>323850</xdr:colOff>
          <xdr:row>131066</xdr:row>
          <xdr:rowOff>47625</xdr:rowOff>
        </xdr:to>
        <xdr:sp macro="" textlink="">
          <xdr:nvSpPr>
            <xdr:cNvPr id="2403" name="Object 355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196597</xdr:row>
          <xdr:rowOff>95250</xdr:rowOff>
        </xdr:from>
        <xdr:to>
          <xdr:col>5640</xdr:col>
          <xdr:colOff>323850</xdr:colOff>
          <xdr:row>196602</xdr:row>
          <xdr:rowOff>47625</xdr:rowOff>
        </xdr:to>
        <xdr:sp macro="" textlink="">
          <xdr:nvSpPr>
            <xdr:cNvPr id="2404" name="Object 356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262133</xdr:row>
          <xdr:rowOff>95250</xdr:rowOff>
        </xdr:from>
        <xdr:to>
          <xdr:col>5640</xdr:col>
          <xdr:colOff>323850</xdr:colOff>
          <xdr:row>262138</xdr:row>
          <xdr:rowOff>47625</xdr:rowOff>
        </xdr:to>
        <xdr:sp macro="" textlink="">
          <xdr:nvSpPr>
            <xdr:cNvPr id="2405" name="Object 357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327669</xdr:row>
          <xdr:rowOff>95250</xdr:rowOff>
        </xdr:from>
        <xdr:to>
          <xdr:col>5640</xdr:col>
          <xdr:colOff>323850</xdr:colOff>
          <xdr:row>327674</xdr:row>
          <xdr:rowOff>47625</xdr:rowOff>
        </xdr:to>
        <xdr:sp macro="" textlink="">
          <xdr:nvSpPr>
            <xdr:cNvPr id="2406" name="Object 358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393205</xdr:row>
          <xdr:rowOff>95250</xdr:rowOff>
        </xdr:from>
        <xdr:to>
          <xdr:col>5640</xdr:col>
          <xdr:colOff>323850</xdr:colOff>
          <xdr:row>393210</xdr:row>
          <xdr:rowOff>47625</xdr:rowOff>
        </xdr:to>
        <xdr:sp macro="" textlink="">
          <xdr:nvSpPr>
            <xdr:cNvPr id="2407" name="Object 359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458741</xdr:row>
          <xdr:rowOff>95250</xdr:rowOff>
        </xdr:from>
        <xdr:to>
          <xdr:col>5640</xdr:col>
          <xdr:colOff>323850</xdr:colOff>
          <xdr:row>458746</xdr:row>
          <xdr:rowOff>47625</xdr:rowOff>
        </xdr:to>
        <xdr:sp macro="" textlink="">
          <xdr:nvSpPr>
            <xdr:cNvPr id="2408" name="Object 360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524277</xdr:row>
          <xdr:rowOff>95250</xdr:rowOff>
        </xdr:from>
        <xdr:to>
          <xdr:col>5640</xdr:col>
          <xdr:colOff>323850</xdr:colOff>
          <xdr:row>524282</xdr:row>
          <xdr:rowOff>47625</xdr:rowOff>
        </xdr:to>
        <xdr:sp macro="" textlink="">
          <xdr:nvSpPr>
            <xdr:cNvPr id="2409" name="Object 361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589813</xdr:row>
          <xdr:rowOff>95250</xdr:rowOff>
        </xdr:from>
        <xdr:to>
          <xdr:col>5640</xdr:col>
          <xdr:colOff>323850</xdr:colOff>
          <xdr:row>589818</xdr:row>
          <xdr:rowOff>47625</xdr:rowOff>
        </xdr:to>
        <xdr:sp macro="" textlink="">
          <xdr:nvSpPr>
            <xdr:cNvPr id="2410" name="Object 362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655349</xdr:row>
          <xdr:rowOff>95250</xdr:rowOff>
        </xdr:from>
        <xdr:to>
          <xdr:col>5640</xdr:col>
          <xdr:colOff>323850</xdr:colOff>
          <xdr:row>655354</xdr:row>
          <xdr:rowOff>47625</xdr:rowOff>
        </xdr:to>
        <xdr:sp macro="" textlink="">
          <xdr:nvSpPr>
            <xdr:cNvPr id="2411" name="Object 363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720885</xdr:row>
          <xdr:rowOff>95250</xdr:rowOff>
        </xdr:from>
        <xdr:to>
          <xdr:col>5640</xdr:col>
          <xdr:colOff>323850</xdr:colOff>
          <xdr:row>720890</xdr:row>
          <xdr:rowOff>47625</xdr:rowOff>
        </xdr:to>
        <xdr:sp macro="" textlink="">
          <xdr:nvSpPr>
            <xdr:cNvPr id="2412" name="Object 364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786421</xdr:row>
          <xdr:rowOff>95250</xdr:rowOff>
        </xdr:from>
        <xdr:to>
          <xdr:col>5640</xdr:col>
          <xdr:colOff>323850</xdr:colOff>
          <xdr:row>786426</xdr:row>
          <xdr:rowOff>47625</xdr:rowOff>
        </xdr:to>
        <xdr:sp macro="" textlink="">
          <xdr:nvSpPr>
            <xdr:cNvPr id="2413" name="Object 365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851957</xdr:row>
          <xdr:rowOff>95250</xdr:rowOff>
        </xdr:from>
        <xdr:to>
          <xdr:col>5640</xdr:col>
          <xdr:colOff>323850</xdr:colOff>
          <xdr:row>851962</xdr:row>
          <xdr:rowOff>47625</xdr:rowOff>
        </xdr:to>
        <xdr:sp macro="" textlink="">
          <xdr:nvSpPr>
            <xdr:cNvPr id="2414" name="Object 366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917493</xdr:row>
          <xdr:rowOff>95250</xdr:rowOff>
        </xdr:from>
        <xdr:to>
          <xdr:col>5640</xdr:col>
          <xdr:colOff>323850</xdr:colOff>
          <xdr:row>917498</xdr:row>
          <xdr:rowOff>47625</xdr:rowOff>
        </xdr:to>
        <xdr:sp macro="" textlink="">
          <xdr:nvSpPr>
            <xdr:cNvPr id="2415" name="Object 367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5634</xdr:col>
          <xdr:colOff>200025</xdr:colOff>
          <xdr:row>983029</xdr:row>
          <xdr:rowOff>95250</xdr:rowOff>
        </xdr:from>
        <xdr:to>
          <xdr:col>5640</xdr:col>
          <xdr:colOff>323850</xdr:colOff>
          <xdr:row>983034</xdr:row>
          <xdr:rowOff>47625</xdr:rowOff>
        </xdr:to>
        <xdr:sp macro="" textlink="">
          <xdr:nvSpPr>
            <xdr:cNvPr id="2416" name="Object 368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10</xdr:row>
          <xdr:rowOff>95250</xdr:rowOff>
        </xdr:from>
        <xdr:to>
          <xdr:col>5896</xdr:col>
          <xdr:colOff>323850</xdr:colOff>
          <xdr:row>15</xdr:row>
          <xdr:rowOff>47625</xdr:rowOff>
        </xdr:to>
        <xdr:sp macro="" textlink="">
          <xdr:nvSpPr>
            <xdr:cNvPr id="2417" name="Object 369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65525</xdr:row>
          <xdr:rowOff>95250</xdr:rowOff>
        </xdr:from>
        <xdr:to>
          <xdr:col>5896</xdr:col>
          <xdr:colOff>323850</xdr:colOff>
          <xdr:row>65530</xdr:row>
          <xdr:rowOff>47625</xdr:rowOff>
        </xdr:to>
        <xdr:sp macro="" textlink="">
          <xdr:nvSpPr>
            <xdr:cNvPr id="2418" name="Object 370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131061</xdr:row>
          <xdr:rowOff>95250</xdr:rowOff>
        </xdr:from>
        <xdr:to>
          <xdr:col>5896</xdr:col>
          <xdr:colOff>323850</xdr:colOff>
          <xdr:row>131066</xdr:row>
          <xdr:rowOff>47625</xdr:rowOff>
        </xdr:to>
        <xdr:sp macro="" textlink="">
          <xdr:nvSpPr>
            <xdr:cNvPr id="2419" name="Object 371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196597</xdr:row>
          <xdr:rowOff>95250</xdr:rowOff>
        </xdr:from>
        <xdr:to>
          <xdr:col>5896</xdr:col>
          <xdr:colOff>323850</xdr:colOff>
          <xdr:row>196602</xdr:row>
          <xdr:rowOff>47625</xdr:rowOff>
        </xdr:to>
        <xdr:sp macro="" textlink="">
          <xdr:nvSpPr>
            <xdr:cNvPr id="2420" name="Object 372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262133</xdr:row>
          <xdr:rowOff>95250</xdr:rowOff>
        </xdr:from>
        <xdr:to>
          <xdr:col>5896</xdr:col>
          <xdr:colOff>323850</xdr:colOff>
          <xdr:row>262138</xdr:row>
          <xdr:rowOff>47625</xdr:rowOff>
        </xdr:to>
        <xdr:sp macro="" textlink="">
          <xdr:nvSpPr>
            <xdr:cNvPr id="2421" name="Object 373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327669</xdr:row>
          <xdr:rowOff>95250</xdr:rowOff>
        </xdr:from>
        <xdr:to>
          <xdr:col>5896</xdr:col>
          <xdr:colOff>323850</xdr:colOff>
          <xdr:row>327674</xdr:row>
          <xdr:rowOff>47625</xdr:rowOff>
        </xdr:to>
        <xdr:sp macro="" textlink="">
          <xdr:nvSpPr>
            <xdr:cNvPr id="2422" name="Object 374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393205</xdr:row>
          <xdr:rowOff>95250</xdr:rowOff>
        </xdr:from>
        <xdr:to>
          <xdr:col>5896</xdr:col>
          <xdr:colOff>323850</xdr:colOff>
          <xdr:row>393210</xdr:row>
          <xdr:rowOff>47625</xdr:rowOff>
        </xdr:to>
        <xdr:sp macro="" textlink="">
          <xdr:nvSpPr>
            <xdr:cNvPr id="2423" name="Object 375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458741</xdr:row>
          <xdr:rowOff>95250</xdr:rowOff>
        </xdr:from>
        <xdr:to>
          <xdr:col>5896</xdr:col>
          <xdr:colOff>323850</xdr:colOff>
          <xdr:row>458746</xdr:row>
          <xdr:rowOff>47625</xdr:rowOff>
        </xdr:to>
        <xdr:sp macro="" textlink="">
          <xdr:nvSpPr>
            <xdr:cNvPr id="2424" name="Object 376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524277</xdr:row>
          <xdr:rowOff>95250</xdr:rowOff>
        </xdr:from>
        <xdr:to>
          <xdr:col>5896</xdr:col>
          <xdr:colOff>323850</xdr:colOff>
          <xdr:row>524282</xdr:row>
          <xdr:rowOff>47625</xdr:rowOff>
        </xdr:to>
        <xdr:sp macro="" textlink="">
          <xdr:nvSpPr>
            <xdr:cNvPr id="2425" name="Object 377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589813</xdr:row>
          <xdr:rowOff>95250</xdr:rowOff>
        </xdr:from>
        <xdr:to>
          <xdr:col>5896</xdr:col>
          <xdr:colOff>323850</xdr:colOff>
          <xdr:row>589818</xdr:row>
          <xdr:rowOff>47625</xdr:rowOff>
        </xdr:to>
        <xdr:sp macro="" textlink="">
          <xdr:nvSpPr>
            <xdr:cNvPr id="2426" name="Object 378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655349</xdr:row>
          <xdr:rowOff>95250</xdr:rowOff>
        </xdr:from>
        <xdr:to>
          <xdr:col>5896</xdr:col>
          <xdr:colOff>323850</xdr:colOff>
          <xdr:row>655354</xdr:row>
          <xdr:rowOff>47625</xdr:rowOff>
        </xdr:to>
        <xdr:sp macro="" textlink="">
          <xdr:nvSpPr>
            <xdr:cNvPr id="2427" name="Object 379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720885</xdr:row>
          <xdr:rowOff>95250</xdr:rowOff>
        </xdr:from>
        <xdr:to>
          <xdr:col>5896</xdr:col>
          <xdr:colOff>323850</xdr:colOff>
          <xdr:row>720890</xdr:row>
          <xdr:rowOff>47625</xdr:rowOff>
        </xdr:to>
        <xdr:sp macro="" textlink="">
          <xdr:nvSpPr>
            <xdr:cNvPr id="2428" name="Object 380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786421</xdr:row>
          <xdr:rowOff>95250</xdr:rowOff>
        </xdr:from>
        <xdr:to>
          <xdr:col>5896</xdr:col>
          <xdr:colOff>323850</xdr:colOff>
          <xdr:row>786426</xdr:row>
          <xdr:rowOff>47625</xdr:rowOff>
        </xdr:to>
        <xdr:sp macro="" textlink="">
          <xdr:nvSpPr>
            <xdr:cNvPr id="2429" name="Object 381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851957</xdr:row>
          <xdr:rowOff>95250</xdr:rowOff>
        </xdr:from>
        <xdr:to>
          <xdr:col>5896</xdr:col>
          <xdr:colOff>323850</xdr:colOff>
          <xdr:row>851962</xdr:row>
          <xdr:rowOff>47625</xdr:rowOff>
        </xdr:to>
        <xdr:sp macro="" textlink="">
          <xdr:nvSpPr>
            <xdr:cNvPr id="2430" name="Object 382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917493</xdr:row>
          <xdr:rowOff>95250</xdr:rowOff>
        </xdr:from>
        <xdr:to>
          <xdr:col>5896</xdr:col>
          <xdr:colOff>323850</xdr:colOff>
          <xdr:row>917498</xdr:row>
          <xdr:rowOff>47625</xdr:rowOff>
        </xdr:to>
        <xdr:sp macro="" textlink="">
          <xdr:nvSpPr>
            <xdr:cNvPr id="2431" name="Object 383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5890</xdr:col>
          <xdr:colOff>200025</xdr:colOff>
          <xdr:row>983029</xdr:row>
          <xdr:rowOff>95250</xdr:rowOff>
        </xdr:from>
        <xdr:to>
          <xdr:col>5896</xdr:col>
          <xdr:colOff>323850</xdr:colOff>
          <xdr:row>983034</xdr:row>
          <xdr:rowOff>47625</xdr:rowOff>
        </xdr:to>
        <xdr:sp macro="" textlink="">
          <xdr:nvSpPr>
            <xdr:cNvPr id="2432" name="Object 384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10</xdr:row>
          <xdr:rowOff>95250</xdr:rowOff>
        </xdr:from>
        <xdr:to>
          <xdr:col>6152</xdr:col>
          <xdr:colOff>323850</xdr:colOff>
          <xdr:row>15</xdr:row>
          <xdr:rowOff>47625</xdr:rowOff>
        </xdr:to>
        <xdr:sp macro="" textlink="">
          <xdr:nvSpPr>
            <xdr:cNvPr id="2433" name="Object 385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65525</xdr:row>
          <xdr:rowOff>95250</xdr:rowOff>
        </xdr:from>
        <xdr:to>
          <xdr:col>6152</xdr:col>
          <xdr:colOff>323850</xdr:colOff>
          <xdr:row>65530</xdr:row>
          <xdr:rowOff>47625</xdr:rowOff>
        </xdr:to>
        <xdr:sp macro="" textlink="">
          <xdr:nvSpPr>
            <xdr:cNvPr id="2434" name="Object 386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131061</xdr:row>
          <xdr:rowOff>95250</xdr:rowOff>
        </xdr:from>
        <xdr:to>
          <xdr:col>6152</xdr:col>
          <xdr:colOff>323850</xdr:colOff>
          <xdr:row>131066</xdr:row>
          <xdr:rowOff>47625</xdr:rowOff>
        </xdr:to>
        <xdr:sp macro="" textlink="">
          <xdr:nvSpPr>
            <xdr:cNvPr id="2435" name="Object 387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196597</xdr:row>
          <xdr:rowOff>95250</xdr:rowOff>
        </xdr:from>
        <xdr:to>
          <xdr:col>6152</xdr:col>
          <xdr:colOff>323850</xdr:colOff>
          <xdr:row>196602</xdr:row>
          <xdr:rowOff>47625</xdr:rowOff>
        </xdr:to>
        <xdr:sp macro="" textlink="">
          <xdr:nvSpPr>
            <xdr:cNvPr id="2436" name="Object 388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262133</xdr:row>
          <xdr:rowOff>95250</xdr:rowOff>
        </xdr:from>
        <xdr:to>
          <xdr:col>6152</xdr:col>
          <xdr:colOff>323850</xdr:colOff>
          <xdr:row>262138</xdr:row>
          <xdr:rowOff>47625</xdr:rowOff>
        </xdr:to>
        <xdr:sp macro="" textlink="">
          <xdr:nvSpPr>
            <xdr:cNvPr id="2437" name="Object 389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327669</xdr:row>
          <xdr:rowOff>95250</xdr:rowOff>
        </xdr:from>
        <xdr:to>
          <xdr:col>6152</xdr:col>
          <xdr:colOff>323850</xdr:colOff>
          <xdr:row>327674</xdr:row>
          <xdr:rowOff>47625</xdr:rowOff>
        </xdr:to>
        <xdr:sp macro="" textlink="">
          <xdr:nvSpPr>
            <xdr:cNvPr id="2438" name="Object 390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393205</xdr:row>
          <xdr:rowOff>95250</xdr:rowOff>
        </xdr:from>
        <xdr:to>
          <xdr:col>6152</xdr:col>
          <xdr:colOff>323850</xdr:colOff>
          <xdr:row>393210</xdr:row>
          <xdr:rowOff>47625</xdr:rowOff>
        </xdr:to>
        <xdr:sp macro="" textlink="">
          <xdr:nvSpPr>
            <xdr:cNvPr id="2439" name="Object 391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458741</xdr:row>
          <xdr:rowOff>95250</xdr:rowOff>
        </xdr:from>
        <xdr:to>
          <xdr:col>6152</xdr:col>
          <xdr:colOff>323850</xdr:colOff>
          <xdr:row>458746</xdr:row>
          <xdr:rowOff>47625</xdr:rowOff>
        </xdr:to>
        <xdr:sp macro="" textlink="">
          <xdr:nvSpPr>
            <xdr:cNvPr id="2440" name="Object 392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524277</xdr:row>
          <xdr:rowOff>95250</xdr:rowOff>
        </xdr:from>
        <xdr:to>
          <xdr:col>6152</xdr:col>
          <xdr:colOff>323850</xdr:colOff>
          <xdr:row>524282</xdr:row>
          <xdr:rowOff>47625</xdr:rowOff>
        </xdr:to>
        <xdr:sp macro="" textlink="">
          <xdr:nvSpPr>
            <xdr:cNvPr id="2441" name="Object 393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589813</xdr:row>
          <xdr:rowOff>95250</xdr:rowOff>
        </xdr:from>
        <xdr:to>
          <xdr:col>6152</xdr:col>
          <xdr:colOff>323850</xdr:colOff>
          <xdr:row>589818</xdr:row>
          <xdr:rowOff>47625</xdr:rowOff>
        </xdr:to>
        <xdr:sp macro="" textlink="">
          <xdr:nvSpPr>
            <xdr:cNvPr id="2442" name="Object 394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655349</xdr:row>
          <xdr:rowOff>95250</xdr:rowOff>
        </xdr:from>
        <xdr:to>
          <xdr:col>6152</xdr:col>
          <xdr:colOff>323850</xdr:colOff>
          <xdr:row>655354</xdr:row>
          <xdr:rowOff>47625</xdr:rowOff>
        </xdr:to>
        <xdr:sp macro="" textlink="">
          <xdr:nvSpPr>
            <xdr:cNvPr id="2443" name="Object 395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720885</xdr:row>
          <xdr:rowOff>95250</xdr:rowOff>
        </xdr:from>
        <xdr:to>
          <xdr:col>6152</xdr:col>
          <xdr:colOff>323850</xdr:colOff>
          <xdr:row>720890</xdr:row>
          <xdr:rowOff>47625</xdr:rowOff>
        </xdr:to>
        <xdr:sp macro="" textlink="">
          <xdr:nvSpPr>
            <xdr:cNvPr id="2444" name="Object 396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786421</xdr:row>
          <xdr:rowOff>95250</xdr:rowOff>
        </xdr:from>
        <xdr:to>
          <xdr:col>6152</xdr:col>
          <xdr:colOff>323850</xdr:colOff>
          <xdr:row>786426</xdr:row>
          <xdr:rowOff>47625</xdr:rowOff>
        </xdr:to>
        <xdr:sp macro="" textlink="">
          <xdr:nvSpPr>
            <xdr:cNvPr id="2445" name="Object 397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851957</xdr:row>
          <xdr:rowOff>95250</xdr:rowOff>
        </xdr:from>
        <xdr:to>
          <xdr:col>6152</xdr:col>
          <xdr:colOff>323850</xdr:colOff>
          <xdr:row>851962</xdr:row>
          <xdr:rowOff>47625</xdr:rowOff>
        </xdr:to>
        <xdr:sp macro="" textlink="">
          <xdr:nvSpPr>
            <xdr:cNvPr id="2446" name="Object 398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917493</xdr:row>
          <xdr:rowOff>95250</xdr:rowOff>
        </xdr:from>
        <xdr:to>
          <xdr:col>6152</xdr:col>
          <xdr:colOff>323850</xdr:colOff>
          <xdr:row>917498</xdr:row>
          <xdr:rowOff>47625</xdr:rowOff>
        </xdr:to>
        <xdr:sp macro="" textlink="">
          <xdr:nvSpPr>
            <xdr:cNvPr id="2447" name="Object 399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6146</xdr:col>
          <xdr:colOff>200025</xdr:colOff>
          <xdr:row>983029</xdr:row>
          <xdr:rowOff>95250</xdr:rowOff>
        </xdr:from>
        <xdr:to>
          <xdr:col>6152</xdr:col>
          <xdr:colOff>323850</xdr:colOff>
          <xdr:row>983034</xdr:row>
          <xdr:rowOff>47625</xdr:rowOff>
        </xdr:to>
        <xdr:sp macro="" textlink="">
          <xdr:nvSpPr>
            <xdr:cNvPr id="2448" name="Object 400" hidden="1">
              <a:extLst>
                <a:ext uri="{63B3BB69-23CF-44E3-9099-C40C66FF867C}">
                  <a14:compatExt spid="_x0000_s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10</xdr:row>
          <xdr:rowOff>95250</xdr:rowOff>
        </xdr:from>
        <xdr:to>
          <xdr:col>6408</xdr:col>
          <xdr:colOff>323850</xdr:colOff>
          <xdr:row>15</xdr:row>
          <xdr:rowOff>47625</xdr:rowOff>
        </xdr:to>
        <xdr:sp macro="" textlink="">
          <xdr:nvSpPr>
            <xdr:cNvPr id="2449" name="Object 401" hidden="1">
              <a:extLst>
                <a:ext uri="{63B3BB69-23CF-44E3-9099-C40C66FF867C}">
                  <a14:compatExt spid="_x0000_s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65525</xdr:row>
          <xdr:rowOff>95250</xdr:rowOff>
        </xdr:from>
        <xdr:to>
          <xdr:col>6408</xdr:col>
          <xdr:colOff>323850</xdr:colOff>
          <xdr:row>65530</xdr:row>
          <xdr:rowOff>47625</xdr:rowOff>
        </xdr:to>
        <xdr:sp macro="" textlink="">
          <xdr:nvSpPr>
            <xdr:cNvPr id="2450" name="Object 402" hidden="1">
              <a:extLst>
                <a:ext uri="{63B3BB69-23CF-44E3-9099-C40C66FF867C}">
                  <a14:compatExt spid="_x0000_s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131061</xdr:row>
          <xdr:rowOff>95250</xdr:rowOff>
        </xdr:from>
        <xdr:to>
          <xdr:col>6408</xdr:col>
          <xdr:colOff>323850</xdr:colOff>
          <xdr:row>131066</xdr:row>
          <xdr:rowOff>47625</xdr:rowOff>
        </xdr:to>
        <xdr:sp macro="" textlink="">
          <xdr:nvSpPr>
            <xdr:cNvPr id="2451" name="Object 403" hidden="1">
              <a:extLst>
                <a:ext uri="{63B3BB69-23CF-44E3-9099-C40C66FF867C}">
                  <a14:compatExt spid="_x0000_s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196597</xdr:row>
          <xdr:rowOff>95250</xdr:rowOff>
        </xdr:from>
        <xdr:to>
          <xdr:col>6408</xdr:col>
          <xdr:colOff>323850</xdr:colOff>
          <xdr:row>196602</xdr:row>
          <xdr:rowOff>47625</xdr:rowOff>
        </xdr:to>
        <xdr:sp macro="" textlink="">
          <xdr:nvSpPr>
            <xdr:cNvPr id="2452" name="Object 404" hidden="1">
              <a:extLst>
                <a:ext uri="{63B3BB69-23CF-44E3-9099-C40C66FF867C}">
                  <a14:compatExt spid="_x0000_s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262133</xdr:row>
          <xdr:rowOff>95250</xdr:rowOff>
        </xdr:from>
        <xdr:to>
          <xdr:col>6408</xdr:col>
          <xdr:colOff>323850</xdr:colOff>
          <xdr:row>262138</xdr:row>
          <xdr:rowOff>47625</xdr:rowOff>
        </xdr:to>
        <xdr:sp macro="" textlink="">
          <xdr:nvSpPr>
            <xdr:cNvPr id="2453" name="Object 405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327669</xdr:row>
          <xdr:rowOff>95250</xdr:rowOff>
        </xdr:from>
        <xdr:to>
          <xdr:col>6408</xdr:col>
          <xdr:colOff>323850</xdr:colOff>
          <xdr:row>327674</xdr:row>
          <xdr:rowOff>47625</xdr:rowOff>
        </xdr:to>
        <xdr:sp macro="" textlink="">
          <xdr:nvSpPr>
            <xdr:cNvPr id="2454" name="Object 406" hidden="1">
              <a:extLst>
                <a:ext uri="{63B3BB69-23CF-44E3-9099-C40C66FF867C}">
                  <a14:compatExt spid="_x0000_s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393205</xdr:row>
          <xdr:rowOff>95250</xdr:rowOff>
        </xdr:from>
        <xdr:to>
          <xdr:col>6408</xdr:col>
          <xdr:colOff>323850</xdr:colOff>
          <xdr:row>393210</xdr:row>
          <xdr:rowOff>47625</xdr:rowOff>
        </xdr:to>
        <xdr:sp macro="" textlink="">
          <xdr:nvSpPr>
            <xdr:cNvPr id="2455" name="Object 407" hidden="1">
              <a:extLst>
                <a:ext uri="{63B3BB69-23CF-44E3-9099-C40C66FF867C}">
                  <a14:compatExt spid="_x0000_s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458741</xdr:row>
          <xdr:rowOff>95250</xdr:rowOff>
        </xdr:from>
        <xdr:to>
          <xdr:col>6408</xdr:col>
          <xdr:colOff>323850</xdr:colOff>
          <xdr:row>458746</xdr:row>
          <xdr:rowOff>47625</xdr:rowOff>
        </xdr:to>
        <xdr:sp macro="" textlink="">
          <xdr:nvSpPr>
            <xdr:cNvPr id="2456" name="Object 408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524277</xdr:row>
          <xdr:rowOff>95250</xdr:rowOff>
        </xdr:from>
        <xdr:to>
          <xdr:col>6408</xdr:col>
          <xdr:colOff>323850</xdr:colOff>
          <xdr:row>524282</xdr:row>
          <xdr:rowOff>47625</xdr:rowOff>
        </xdr:to>
        <xdr:sp macro="" textlink="">
          <xdr:nvSpPr>
            <xdr:cNvPr id="2457" name="Object 409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589813</xdr:row>
          <xdr:rowOff>95250</xdr:rowOff>
        </xdr:from>
        <xdr:to>
          <xdr:col>6408</xdr:col>
          <xdr:colOff>323850</xdr:colOff>
          <xdr:row>589818</xdr:row>
          <xdr:rowOff>47625</xdr:rowOff>
        </xdr:to>
        <xdr:sp macro="" textlink="">
          <xdr:nvSpPr>
            <xdr:cNvPr id="2458" name="Object 410" hidden="1">
              <a:extLst>
                <a:ext uri="{63B3BB69-23CF-44E3-9099-C40C66FF867C}">
                  <a14:compatExt spid="_x0000_s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655349</xdr:row>
          <xdr:rowOff>95250</xdr:rowOff>
        </xdr:from>
        <xdr:to>
          <xdr:col>6408</xdr:col>
          <xdr:colOff>323850</xdr:colOff>
          <xdr:row>655354</xdr:row>
          <xdr:rowOff>47625</xdr:rowOff>
        </xdr:to>
        <xdr:sp macro="" textlink="">
          <xdr:nvSpPr>
            <xdr:cNvPr id="2459" name="Object 411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720885</xdr:row>
          <xdr:rowOff>95250</xdr:rowOff>
        </xdr:from>
        <xdr:to>
          <xdr:col>6408</xdr:col>
          <xdr:colOff>323850</xdr:colOff>
          <xdr:row>720890</xdr:row>
          <xdr:rowOff>47625</xdr:rowOff>
        </xdr:to>
        <xdr:sp macro="" textlink="">
          <xdr:nvSpPr>
            <xdr:cNvPr id="2460" name="Object 412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786421</xdr:row>
          <xdr:rowOff>95250</xdr:rowOff>
        </xdr:from>
        <xdr:to>
          <xdr:col>6408</xdr:col>
          <xdr:colOff>323850</xdr:colOff>
          <xdr:row>786426</xdr:row>
          <xdr:rowOff>47625</xdr:rowOff>
        </xdr:to>
        <xdr:sp macro="" textlink="">
          <xdr:nvSpPr>
            <xdr:cNvPr id="2461" name="Object 413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851957</xdr:row>
          <xdr:rowOff>95250</xdr:rowOff>
        </xdr:from>
        <xdr:to>
          <xdr:col>6408</xdr:col>
          <xdr:colOff>323850</xdr:colOff>
          <xdr:row>851962</xdr:row>
          <xdr:rowOff>47625</xdr:rowOff>
        </xdr:to>
        <xdr:sp macro="" textlink="">
          <xdr:nvSpPr>
            <xdr:cNvPr id="2462" name="Object 414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917493</xdr:row>
          <xdr:rowOff>95250</xdr:rowOff>
        </xdr:from>
        <xdr:to>
          <xdr:col>6408</xdr:col>
          <xdr:colOff>323850</xdr:colOff>
          <xdr:row>917498</xdr:row>
          <xdr:rowOff>47625</xdr:rowOff>
        </xdr:to>
        <xdr:sp macro="" textlink="">
          <xdr:nvSpPr>
            <xdr:cNvPr id="2463" name="Object 415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6402</xdr:col>
          <xdr:colOff>200025</xdr:colOff>
          <xdr:row>983029</xdr:row>
          <xdr:rowOff>95250</xdr:rowOff>
        </xdr:from>
        <xdr:to>
          <xdr:col>6408</xdr:col>
          <xdr:colOff>323850</xdr:colOff>
          <xdr:row>983034</xdr:row>
          <xdr:rowOff>47625</xdr:rowOff>
        </xdr:to>
        <xdr:sp macro="" textlink="">
          <xdr:nvSpPr>
            <xdr:cNvPr id="2464" name="Object 416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10</xdr:row>
          <xdr:rowOff>95250</xdr:rowOff>
        </xdr:from>
        <xdr:to>
          <xdr:col>6664</xdr:col>
          <xdr:colOff>323850</xdr:colOff>
          <xdr:row>15</xdr:row>
          <xdr:rowOff>47625</xdr:rowOff>
        </xdr:to>
        <xdr:sp macro="" textlink="">
          <xdr:nvSpPr>
            <xdr:cNvPr id="2465" name="Object 417" hidden="1">
              <a:extLst>
                <a:ext uri="{63B3BB69-23CF-44E3-9099-C40C66FF867C}">
                  <a14:compatExt spid="_x0000_s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65525</xdr:row>
          <xdr:rowOff>95250</xdr:rowOff>
        </xdr:from>
        <xdr:to>
          <xdr:col>6664</xdr:col>
          <xdr:colOff>323850</xdr:colOff>
          <xdr:row>65530</xdr:row>
          <xdr:rowOff>47625</xdr:rowOff>
        </xdr:to>
        <xdr:sp macro="" textlink="">
          <xdr:nvSpPr>
            <xdr:cNvPr id="2466" name="Object 418" hidden="1">
              <a:extLst>
                <a:ext uri="{63B3BB69-23CF-44E3-9099-C40C66FF867C}">
                  <a14:compatExt spid="_x0000_s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131061</xdr:row>
          <xdr:rowOff>95250</xdr:rowOff>
        </xdr:from>
        <xdr:to>
          <xdr:col>6664</xdr:col>
          <xdr:colOff>323850</xdr:colOff>
          <xdr:row>131066</xdr:row>
          <xdr:rowOff>47625</xdr:rowOff>
        </xdr:to>
        <xdr:sp macro="" textlink="">
          <xdr:nvSpPr>
            <xdr:cNvPr id="2467" name="Object 419" hidden="1">
              <a:extLst>
                <a:ext uri="{63B3BB69-23CF-44E3-9099-C40C66FF867C}">
                  <a14:compatExt spid="_x0000_s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196597</xdr:row>
          <xdr:rowOff>95250</xdr:rowOff>
        </xdr:from>
        <xdr:to>
          <xdr:col>6664</xdr:col>
          <xdr:colOff>323850</xdr:colOff>
          <xdr:row>196602</xdr:row>
          <xdr:rowOff>47625</xdr:rowOff>
        </xdr:to>
        <xdr:sp macro="" textlink="">
          <xdr:nvSpPr>
            <xdr:cNvPr id="2468" name="Object 420" hidden="1">
              <a:extLst>
                <a:ext uri="{63B3BB69-23CF-44E3-9099-C40C66FF867C}">
                  <a14:compatExt spid="_x0000_s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262133</xdr:row>
          <xdr:rowOff>95250</xdr:rowOff>
        </xdr:from>
        <xdr:to>
          <xdr:col>6664</xdr:col>
          <xdr:colOff>323850</xdr:colOff>
          <xdr:row>262138</xdr:row>
          <xdr:rowOff>47625</xdr:rowOff>
        </xdr:to>
        <xdr:sp macro="" textlink="">
          <xdr:nvSpPr>
            <xdr:cNvPr id="2469" name="Object 421" hidden="1">
              <a:extLst>
                <a:ext uri="{63B3BB69-23CF-44E3-9099-C40C66FF867C}">
                  <a14:compatExt spid="_x0000_s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327669</xdr:row>
          <xdr:rowOff>95250</xdr:rowOff>
        </xdr:from>
        <xdr:to>
          <xdr:col>6664</xdr:col>
          <xdr:colOff>323850</xdr:colOff>
          <xdr:row>327674</xdr:row>
          <xdr:rowOff>47625</xdr:rowOff>
        </xdr:to>
        <xdr:sp macro="" textlink="">
          <xdr:nvSpPr>
            <xdr:cNvPr id="2470" name="Object 422" hidden="1">
              <a:extLst>
                <a:ext uri="{63B3BB69-23CF-44E3-9099-C40C66FF867C}">
                  <a14:compatExt spid="_x0000_s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393205</xdr:row>
          <xdr:rowOff>95250</xdr:rowOff>
        </xdr:from>
        <xdr:to>
          <xdr:col>6664</xdr:col>
          <xdr:colOff>323850</xdr:colOff>
          <xdr:row>393210</xdr:row>
          <xdr:rowOff>47625</xdr:rowOff>
        </xdr:to>
        <xdr:sp macro="" textlink="">
          <xdr:nvSpPr>
            <xdr:cNvPr id="2471" name="Object 423" hidden="1">
              <a:extLst>
                <a:ext uri="{63B3BB69-23CF-44E3-9099-C40C66FF867C}">
                  <a14:compatExt spid="_x0000_s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458741</xdr:row>
          <xdr:rowOff>95250</xdr:rowOff>
        </xdr:from>
        <xdr:to>
          <xdr:col>6664</xdr:col>
          <xdr:colOff>323850</xdr:colOff>
          <xdr:row>458746</xdr:row>
          <xdr:rowOff>47625</xdr:rowOff>
        </xdr:to>
        <xdr:sp macro="" textlink="">
          <xdr:nvSpPr>
            <xdr:cNvPr id="2472" name="Object 424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524277</xdr:row>
          <xdr:rowOff>95250</xdr:rowOff>
        </xdr:from>
        <xdr:to>
          <xdr:col>6664</xdr:col>
          <xdr:colOff>323850</xdr:colOff>
          <xdr:row>524282</xdr:row>
          <xdr:rowOff>47625</xdr:rowOff>
        </xdr:to>
        <xdr:sp macro="" textlink="">
          <xdr:nvSpPr>
            <xdr:cNvPr id="2473" name="Object 425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589813</xdr:row>
          <xdr:rowOff>95250</xdr:rowOff>
        </xdr:from>
        <xdr:to>
          <xdr:col>6664</xdr:col>
          <xdr:colOff>323850</xdr:colOff>
          <xdr:row>589818</xdr:row>
          <xdr:rowOff>47625</xdr:rowOff>
        </xdr:to>
        <xdr:sp macro="" textlink="">
          <xdr:nvSpPr>
            <xdr:cNvPr id="2474" name="Object 426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655349</xdr:row>
          <xdr:rowOff>95250</xdr:rowOff>
        </xdr:from>
        <xdr:to>
          <xdr:col>6664</xdr:col>
          <xdr:colOff>323850</xdr:colOff>
          <xdr:row>655354</xdr:row>
          <xdr:rowOff>47625</xdr:rowOff>
        </xdr:to>
        <xdr:sp macro="" textlink="">
          <xdr:nvSpPr>
            <xdr:cNvPr id="2475" name="Object 427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720885</xdr:row>
          <xdr:rowOff>95250</xdr:rowOff>
        </xdr:from>
        <xdr:to>
          <xdr:col>6664</xdr:col>
          <xdr:colOff>323850</xdr:colOff>
          <xdr:row>720890</xdr:row>
          <xdr:rowOff>47625</xdr:rowOff>
        </xdr:to>
        <xdr:sp macro="" textlink="">
          <xdr:nvSpPr>
            <xdr:cNvPr id="2476" name="Object 428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786421</xdr:row>
          <xdr:rowOff>95250</xdr:rowOff>
        </xdr:from>
        <xdr:to>
          <xdr:col>6664</xdr:col>
          <xdr:colOff>323850</xdr:colOff>
          <xdr:row>786426</xdr:row>
          <xdr:rowOff>47625</xdr:rowOff>
        </xdr:to>
        <xdr:sp macro="" textlink="">
          <xdr:nvSpPr>
            <xdr:cNvPr id="2477" name="Object 429" hidden="1">
              <a:extLst>
                <a:ext uri="{63B3BB69-23CF-44E3-9099-C40C66FF867C}">
                  <a14:compatExt spid="_x0000_s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851957</xdr:row>
          <xdr:rowOff>95250</xdr:rowOff>
        </xdr:from>
        <xdr:to>
          <xdr:col>6664</xdr:col>
          <xdr:colOff>323850</xdr:colOff>
          <xdr:row>851962</xdr:row>
          <xdr:rowOff>47625</xdr:rowOff>
        </xdr:to>
        <xdr:sp macro="" textlink="">
          <xdr:nvSpPr>
            <xdr:cNvPr id="2478" name="Object 430" hidden="1">
              <a:extLst>
                <a:ext uri="{63B3BB69-23CF-44E3-9099-C40C66FF867C}">
                  <a14:compatExt spid="_x0000_s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917493</xdr:row>
          <xdr:rowOff>95250</xdr:rowOff>
        </xdr:from>
        <xdr:to>
          <xdr:col>6664</xdr:col>
          <xdr:colOff>323850</xdr:colOff>
          <xdr:row>917498</xdr:row>
          <xdr:rowOff>47625</xdr:rowOff>
        </xdr:to>
        <xdr:sp macro="" textlink="">
          <xdr:nvSpPr>
            <xdr:cNvPr id="2479" name="Object 431" hidden="1">
              <a:extLst>
                <a:ext uri="{63B3BB69-23CF-44E3-9099-C40C66FF867C}">
                  <a14:compatExt spid="_x0000_s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6658</xdr:col>
          <xdr:colOff>200025</xdr:colOff>
          <xdr:row>983029</xdr:row>
          <xdr:rowOff>95250</xdr:rowOff>
        </xdr:from>
        <xdr:to>
          <xdr:col>6664</xdr:col>
          <xdr:colOff>323850</xdr:colOff>
          <xdr:row>983034</xdr:row>
          <xdr:rowOff>47625</xdr:rowOff>
        </xdr:to>
        <xdr:sp macro="" textlink="">
          <xdr:nvSpPr>
            <xdr:cNvPr id="2480" name="Object 432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10</xdr:row>
          <xdr:rowOff>95250</xdr:rowOff>
        </xdr:from>
        <xdr:to>
          <xdr:col>6920</xdr:col>
          <xdr:colOff>323850</xdr:colOff>
          <xdr:row>15</xdr:row>
          <xdr:rowOff>47625</xdr:rowOff>
        </xdr:to>
        <xdr:sp macro="" textlink="">
          <xdr:nvSpPr>
            <xdr:cNvPr id="2481" name="Object 433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65525</xdr:row>
          <xdr:rowOff>95250</xdr:rowOff>
        </xdr:from>
        <xdr:to>
          <xdr:col>6920</xdr:col>
          <xdr:colOff>323850</xdr:colOff>
          <xdr:row>65530</xdr:row>
          <xdr:rowOff>47625</xdr:rowOff>
        </xdr:to>
        <xdr:sp macro="" textlink="">
          <xdr:nvSpPr>
            <xdr:cNvPr id="2482" name="Object 434" hidden="1">
              <a:extLst>
                <a:ext uri="{63B3BB69-23CF-44E3-9099-C40C66FF867C}">
                  <a14:compatExt spid="_x0000_s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131061</xdr:row>
          <xdr:rowOff>95250</xdr:rowOff>
        </xdr:from>
        <xdr:to>
          <xdr:col>6920</xdr:col>
          <xdr:colOff>323850</xdr:colOff>
          <xdr:row>131066</xdr:row>
          <xdr:rowOff>47625</xdr:rowOff>
        </xdr:to>
        <xdr:sp macro="" textlink="">
          <xdr:nvSpPr>
            <xdr:cNvPr id="2483" name="Object 435" hidden="1">
              <a:extLst>
                <a:ext uri="{63B3BB69-23CF-44E3-9099-C40C66FF867C}">
                  <a14:compatExt spid="_x0000_s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196597</xdr:row>
          <xdr:rowOff>95250</xdr:rowOff>
        </xdr:from>
        <xdr:to>
          <xdr:col>6920</xdr:col>
          <xdr:colOff>323850</xdr:colOff>
          <xdr:row>196602</xdr:row>
          <xdr:rowOff>47625</xdr:rowOff>
        </xdr:to>
        <xdr:sp macro="" textlink="">
          <xdr:nvSpPr>
            <xdr:cNvPr id="2484" name="Object 436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262133</xdr:row>
          <xdr:rowOff>95250</xdr:rowOff>
        </xdr:from>
        <xdr:to>
          <xdr:col>6920</xdr:col>
          <xdr:colOff>323850</xdr:colOff>
          <xdr:row>262138</xdr:row>
          <xdr:rowOff>47625</xdr:rowOff>
        </xdr:to>
        <xdr:sp macro="" textlink="">
          <xdr:nvSpPr>
            <xdr:cNvPr id="2485" name="Object 437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327669</xdr:row>
          <xdr:rowOff>95250</xdr:rowOff>
        </xdr:from>
        <xdr:to>
          <xdr:col>6920</xdr:col>
          <xdr:colOff>323850</xdr:colOff>
          <xdr:row>327674</xdr:row>
          <xdr:rowOff>47625</xdr:rowOff>
        </xdr:to>
        <xdr:sp macro="" textlink="">
          <xdr:nvSpPr>
            <xdr:cNvPr id="2486" name="Object 438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393205</xdr:row>
          <xdr:rowOff>95250</xdr:rowOff>
        </xdr:from>
        <xdr:to>
          <xdr:col>6920</xdr:col>
          <xdr:colOff>323850</xdr:colOff>
          <xdr:row>393210</xdr:row>
          <xdr:rowOff>47625</xdr:rowOff>
        </xdr:to>
        <xdr:sp macro="" textlink="">
          <xdr:nvSpPr>
            <xdr:cNvPr id="2487" name="Object 439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458741</xdr:row>
          <xdr:rowOff>95250</xdr:rowOff>
        </xdr:from>
        <xdr:to>
          <xdr:col>6920</xdr:col>
          <xdr:colOff>323850</xdr:colOff>
          <xdr:row>458746</xdr:row>
          <xdr:rowOff>47625</xdr:rowOff>
        </xdr:to>
        <xdr:sp macro="" textlink="">
          <xdr:nvSpPr>
            <xdr:cNvPr id="2488" name="Object 440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524277</xdr:row>
          <xdr:rowOff>95250</xdr:rowOff>
        </xdr:from>
        <xdr:to>
          <xdr:col>6920</xdr:col>
          <xdr:colOff>323850</xdr:colOff>
          <xdr:row>524282</xdr:row>
          <xdr:rowOff>47625</xdr:rowOff>
        </xdr:to>
        <xdr:sp macro="" textlink="">
          <xdr:nvSpPr>
            <xdr:cNvPr id="2489" name="Object 441" hidden="1">
              <a:extLst>
                <a:ext uri="{63B3BB69-23CF-44E3-9099-C40C66FF867C}">
                  <a14:compatExt spid="_x0000_s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589813</xdr:row>
          <xdr:rowOff>95250</xdr:rowOff>
        </xdr:from>
        <xdr:to>
          <xdr:col>6920</xdr:col>
          <xdr:colOff>323850</xdr:colOff>
          <xdr:row>589818</xdr:row>
          <xdr:rowOff>47625</xdr:rowOff>
        </xdr:to>
        <xdr:sp macro="" textlink="">
          <xdr:nvSpPr>
            <xdr:cNvPr id="2490" name="Object 442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655349</xdr:row>
          <xdr:rowOff>95250</xdr:rowOff>
        </xdr:from>
        <xdr:to>
          <xdr:col>6920</xdr:col>
          <xdr:colOff>323850</xdr:colOff>
          <xdr:row>655354</xdr:row>
          <xdr:rowOff>47625</xdr:rowOff>
        </xdr:to>
        <xdr:sp macro="" textlink="">
          <xdr:nvSpPr>
            <xdr:cNvPr id="2491" name="Object 443" hidden="1">
              <a:extLst>
                <a:ext uri="{63B3BB69-23CF-44E3-9099-C40C66FF867C}">
                  <a14:compatExt spid="_x0000_s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720885</xdr:row>
          <xdr:rowOff>95250</xdr:rowOff>
        </xdr:from>
        <xdr:to>
          <xdr:col>6920</xdr:col>
          <xdr:colOff>323850</xdr:colOff>
          <xdr:row>720890</xdr:row>
          <xdr:rowOff>47625</xdr:rowOff>
        </xdr:to>
        <xdr:sp macro="" textlink="">
          <xdr:nvSpPr>
            <xdr:cNvPr id="2492" name="Object 444" hidden="1">
              <a:extLst>
                <a:ext uri="{63B3BB69-23CF-44E3-9099-C40C66FF867C}">
                  <a14:compatExt spid="_x0000_s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786421</xdr:row>
          <xdr:rowOff>95250</xdr:rowOff>
        </xdr:from>
        <xdr:to>
          <xdr:col>6920</xdr:col>
          <xdr:colOff>323850</xdr:colOff>
          <xdr:row>786426</xdr:row>
          <xdr:rowOff>47625</xdr:rowOff>
        </xdr:to>
        <xdr:sp macro="" textlink="">
          <xdr:nvSpPr>
            <xdr:cNvPr id="2493" name="Object 445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851957</xdr:row>
          <xdr:rowOff>95250</xdr:rowOff>
        </xdr:from>
        <xdr:to>
          <xdr:col>6920</xdr:col>
          <xdr:colOff>323850</xdr:colOff>
          <xdr:row>851962</xdr:row>
          <xdr:rowOff>47625</xdr:rowOff>
        </xdr:to>
        <xdr:sp macro="" textlink="">
          <xdr:nvSpPr>
            <xdr:cNvPr id="2494" name="Object 446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917493</xdr:row>
          <xdr:rowOff>95250</xdr:rowOff>
        </xdr:from>
        <xdr:to>
          <xdr:col>6920</xdr:col>
          <xdr:colOff>323850</xdr:colOff>
          <xdr:row>917498</xdr:row>
          <xdr:rowOff>47625</xdr:rowOff>
        </xdr:to>
        <xdr:sp macro="" textlink="">
          <xdr:nvSpPr>
            <xdr:cNvPr id="2495" name="Object 447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6914</xdr:col>
          <xdr:colOff>200025</xdr:colOff>
          <xdr:row>983029</xdr:row>
          <xdr:rowOff>95250</xdr:rowOff>
        </xdr:from>
        <xdr:to>
          <xdr:col>6920</xdr:col>
          <xdr:colOff>323850</xdr:colOff>
          <xdr:row>983034</xdr:row>
          <xdr:rowOff>47625</xdr:rowOff>
        </xdr:to>
        <xdr:sp macro="" textlink="">
          <xdr:nvSpPr>
            <xdr:cNvPr id="2496" name="Object 448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10</xdr:row>
          <xdr:rowOff>95250</xdr:rowOff>
        </xdr:from>
        <xdr:to>
          <xdr:col>7176</xdr:col>
          <xdr:colOff>323850</xdr:colOff>
          <xdr:row>15</xdr:row>
          <xdr:rowOff>47625</xdr:rowOff>
        </xdr:to>
        <xdr:sp macro="" textlink="">
          <xdr:nvSpPr>
            <xdr:cNvPr id="2497" name="Object 449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65525</xdr:row>
          <xdr:rowOff>95250</xdr:rowOff>
        </xdr:from>
        <xdr:to>
          <xdr:col>7176</xdr:col>
          <xdr:colOff>323850</xdr:colOff>
          <xdr:row>65530</xdr:row>
          <xdr:rowOff>47625</xdr:rowOff>
        </xdr:to>
        <xdr:sp macro="" textlink="">
          <xdr:nvSpPr>
            <xdr:cNvPr id="2498" name="Object 450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131061</xdr:row>
          <xdr:rowOff>95250</xdr:rowOff>
        </xdr:from>
        <xdr:to>
          <xdr:col>7176</xdr:col>
          <xdr:colOff>323850</xdr:colOff>
          <xdr:row>131066</xdr:row>
          <xdr:rowOff>47625</xdr:rowOff>
        </xdr:to>
        <xdr:sp macro="" textlink="">
          <xdr:nvSpPr>
            <xdr:cNvPr id="2499" name="Object 451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196597</xdr:row>
          <xdr:rowOff>95250</xdr:rowOff>
        </xdr:from>
        <xdr:to>
          <xdr:col>7176</xdr:col>
          <xdr:colOff>323850</xdr:colOff>
          <xdr:row>196602</xdr:row>
          <xdr:rowOff>47625</xdr:rowOff>
        </xdr:to>
        <xdr:sp macro="" textlink="">
          <xdr:nvSpPr>
            <xdr:cNvPr id="2500" name="Object 452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262133</xdr:row>
          <xdr:rowOff>95250</xdr:rowOff>
        </xdr:from>
        <xdr:to>
          <xdr:col>7176</xdr:col>
          <xdr:colOff>323850</xdr:colOff>
          <xdr:row>262138</xdr:row>
          <xdr:rowOff>47625</xdr:rowOff>
        </xdr:to>
        <xdr:sp macro="" textlink="">
          <xdr:nvSpPr>
            <xdr:cNvPr id="2501" name="Object 453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327669</xdr:row>
          <xdr:rowOff>95250</xdr:rowOff>
        </xdr:from>
        <xdr:to>
          <xdr:col>7176</xdr:col>
          <xdr:colOff>323850</xdr:colOff>
          <xdr:row>327674</xdr:row>
          <xdr:rowOff>47625</xdr:rowOff>
        </xdr:to>
        <xdr:sp macro="" textlink="">
          <xdr:nvSpPr>
            <xdr:cNvPr id="2502" name="Object 454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393205</xdr:row>
          <xdr:rowOff>95250</xdr:rowOff>
        </xdr:from>
        <xdr:to>
          <xdr:col>7176</xdr:col>
          <xdr:colOff>323850</xdr:colOff>
          <xdr:row>393210</xdr:row>
          <xdr:rowOff>47625</xdr:rowOff>
        </xdr:to>
        <xdr:sp macro="" textlink="">
          <xdr:nvSpPr>
            <xdr:cNvPr id="2503" name="Object 455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458741</xdr:row>
          <xdr:rowOff>95250</xdr:rowOff>
        </xdr:from>
        <xdr:to>
          <xdr:col>7176</xdr:col>
          <xdr:colOff>323850</xdr:colOff>
          <xdr:row>458746</xdr:row>
          <xdr:rowOff>47625</xdr:rowOff>
        </xdr:to>
        <xdr:sp macro="" textlink="">
          <xdr:nvSpPr>
            <xdr:cNvPr id="2504" name="Object 456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524277</xdr:row>
          <xdr:rowOff>95250</xdr:rowOff>
        </xdr:from>
        <xdr:to>
          <xdr:col>7176</xdr:col>
          <xdr:colOff>323850</xdr:colOff>
          <xdr:row>524282</xdr:row>
          <xdr:rowOff>47625</xdr:rowOff>
        </xdr:to>
        <xdr:sp macro="" textlink="">
          <xdr:nvSpPr>
            <xdr:cNvPr id="2505" name="Object 457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589813</xdr:row>
          <xdr:rowOff>95250</xdr:rowOff>
        </xdr:from>
        <xdr:to>
          <xdr:col>7176</xdr:col>
          <xdr:colOff>323850</xdr:colOff>
          <xdr:row>589818</xdr:row>
          <xdr:rowOff>47625</xdr:rowOff>
        </xdr:to>
        <xdr:sp macro="" textlink="">
          <xdr:nvSpPr>
            <xdr:cNvPr id="2506" name="Object 458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655349</xdr:row>
          <xdr:rowOff>95250</xdr:rowOff>
        </xdr:from>
        <xdr:to>
          <xdr:col>7176</xdr:col>
          <xdr:colOff>323850</xdr:colOff>
          <xdr:row>655354</xdr:row>
          <xdr:rowOff>47625</xdr:rowOff>
        </xdr:to>
        <xdr:sp macro="" textlink="">
          <xdr:nvSpPr>
            <xdr:cNvPr id="2507" name="Object 459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720885</xdr:row>
          <xdr:rowOff>95250</xdr:rowOff>
        </xdr:from>
        <xdr:to>
          <xdr:col>7176</xdr:col>
          <xdr:colOff>323850</xdr:colOff>
          <xdr:row>720890</xdr:row>
          <xdr:rowOff>47625</xdr:rowOff>
        </xdr:to>
        <xdr:sp macro="" textlink="">
          <xdr:nvSpPr>
            <xdr:cNvPr id="2508" name="Object 460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786421</xdr:row>
          <xdr:rowOff>95250</xdr:rowOff>
        </xdr:from>
        <xdr:to>
          <xdr:col>7176</xdr:col>
          <xdr:colOff>323850</xdr:colOff>
          <xdr:row>786426</xdr:row>
          <xdr:rowOff>47625</xdr:rowOff>
        </xdr:to>
        <xdr:sp macro="" textlink="">
          <xdr:nvSpPr>
            <xdr:cNvPr id="2509" name="Object 461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851957</xdr:row>
          <xdr:rowOff>95250</xdr:rowOff>
        </xdr:from>
        <xdr:to>
          <xdr:col>7176</xdr:col>
          <xdr:colOff>323850</xdr:colOff>
          <xdr:row>851962</xdr:row>
          <xdr:rowOff>47625</xdr:rowOff>
        </xdr:to>
        <xdr:sp macro="" textlink="">
          <xdr:nvSpPr>
            <xdr:cNvPr id="2510" name="Object 462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917493</xdr:row>
          <xdr:rowOff>95250</xdr:rowOff>
        </xdr:from>
        <xdr:to>
          <xdr:col>7176</xdr:col>
          <xdr:colOff>323850</xdr:colOff>
          <xdr:row>917498</xdr:row>
          <xdr:rowOff>47625</xdr:rowOff>
        </xdr:to>
        <xdr:sp macro="" textlink="">
          <xdr:nvSpPr>
            <xdr:cNvPr id="2511" name="Object 463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7170</xdr:col>
          <xdr:colOff>200025</xdr:colOff>
          <xdr:row>983029</xdr:row>
          <xdr:rowOff>95250</xdr:rowOff>
        </xdr:from>
        <xdr:to>
          <xdr:col>7176</xdr:col>
          <xdr:colOff>323850</xdr:colOff>
          <xdr:row>983034</xdr:row>
          <xdr:rowOff>47625</xdr:rowOff>
        </xdr:to>
        <xdr:sp macro="" textlink="">
          <xdr:nvSpPr>
            <xdr:cNvPr id="2512" name="Object 464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10</xdr:row>
          <xdr:rowOff>95250</xdr:rowOff>
        </xdr:from>
        <xdr:to>
          <xdr:col>7432</xdr:col>
          <xdr:colOff>323850</xdr:colOff>
          <xdr:row>15</xdr:row>
          <xdr:rowOff>47625</xdr:rowOff>
        </xdr:to>
        <xdr:sp macro="" textlink="">
          <xdr:nvSpPr>
            <xdr:cNvPr id="2513" name="Object 465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65525</xdr:row>
          <xdr:rowOff>95250</xdr:rowOff>
        </xdr:from>
        <xdr:to>
          <xdr:col>7432</xdr:col>
          <xdr:colOff>323850</xdr:colOff>
          <xdr:row>65530</xdr:row>
          <xdr:rowOff>47625</xdr:rowOff>
        </xdr:to>
        <xdr:sp macro="" textlink="">
          <xdr:nvSpPr>
            <xdr:cNvPr id="2514" name="Object 466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131061</xdr:row>
          <xdr:rowOff>95250</xdr:rowOff>
        </xdr:from>
        <xdr:to>
          <xdr:col>7432</xdr:col>
          <xdr:colOff>323850</xdr:colOff>
          <xdr:row>131066</xdr:row>
          <xdr:rowOff>47625</xdr:rowOff>
        </xdr:to>
        <xdr:sp macro="" textlink="">
          <xdr:nvSpPr>
            <xdr:cNvPr id="2515" name="Object 467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196597</xdr:row>
          <xdr:rowOff>95250</xdr:rowOff>
        </xdr:from>
        <xdr:to>
          <xdr:col>7432</xdr:col>
          <xdr:colOff>323850</xdr:colOff>
          <xdr:row>196602</xdr:row>
          <xdr:rowOff>47625</xdr:rowOff>
        </xdr:to>
        <xdr:sp macro="" textlink="">
          <xdr:nvSpPr>
            <xdr:cNvPr id="2516" name="Object 468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262133</xdr:row>
          <xdr:rowOff>95250</xdr:rowOff>
        </xdr:from>
        <xdr:to>
          <xdr:col>7432</xdr:col>
          <xdr:colOff>323850</xdr:colOff>
          <xdr:row>262138</xdr:row>
          <xdr:rowOff>47625</xdr:rowOff>
        </xdr:to>
        <xdr:sp macro="" textlink="">
          <xdr:nvSpPr>
            <xdr:cNvPr id="2517" name="Object 469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327669</xdr:row>
          <xdr:rowOff>95250</xdr:rowOff>
        </xdr:from>
        <xdr:to>
          <xdr:col>7432</xdr:col>
          <xdr:colOff>323850</xdr:colOff>
          <xdr:row>327674</xdr:row>
          <xdr:rowOff>47625</xdr:rowOff>
        </xdr:to>
        <xdr:sp macro="" textlink="">
          <xdr:nvSpPr>
            <xdr:cNvPr id="2518" name="Object 470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393205</xdr:row>
          <xdr:rowOff>95250</xdr:rowOff>
        </xdr:from>
        <xdr:to>
          <xdr:col>7432</xdr:col>
          <xdr:colOff>323850</xdr:colOff>
          <xdr:row>393210</xdr:row>
          <xdr:rowOff>47625</xdr:rowOff>
        </xdr:to>
        <xdr:sp macro="" textlink="">
          <xdr:nvSpPr>
            <xdr:cNvPr id="2519" name="Object 471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458741</xdr:row>
          <xdr:rowOff>95250</xdr:rowOff>
        </xdr:from>
        <xdr:to>
          <xdr:col>7432</xdr:col>
          <xdr:colOff>323850</xdr:colOff>
          <xdr:row>458746</xdr:row>
          <xdr:rowOff>47625</xdr:rowOff>
        </xdr:to>
        <xdr:sp macro="" textlink="">
          <xdr:nvSpPr>
            <xdr:cNvPr id="2520" name="Object 472" hidden="1">
              <a:extLst>
                <a:ext uri="{63B3BB69-23CF-44E3-9099-C40C66FF867C}">
                  <a14:compatExt spid="_x0000_s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524277</xdr:row>
          <xdr:rowOff>95250</xdr:rowOff>
        </xdr:from>
        <xdr:to>
          <xdr:col>7432</xdr:col>
          <xdr:colOff>323850</xdr:colOff>
          <xdr:row>524282</xdr:row>
          <xdr:rowOff>47625</xdr:rowOff>
        </xdr:to>
        <xdr:sp macro="" textlink="">
          <xdr:nvSpPr>
            <xdr:cNvPr id="2521" name="Object 473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589813</xdr:row>
          <xdr:rowOff>95250</xdr:rowOff>
        </xdr:from>
        <xdr:to>
          <xdr:col>7432</xdr:col>
          <xdr:colOff>323850</xdr:colOff>
          <xdr:row>589818</xdr:row>
          <xdr:rowOff>47625</xdr:rowOff>
        </xdr:to>
        <xdr:sp macro="" textlink="">
          <xdr:nvSpPr>
            <xdr:cNvPr id="2522" name="Object 474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655349</xdr:row>
          <xdr:rowOff>95250</xdr:rowOff>
        </xdr:from>
        <xdr:to>
          <xdr:col>7432</xdr:col>
          <xdr:colOff>323850</xdr:colOff>
          <xdr:row>655354</xdr:row>
          <xdr:rowOff>47625</xdr:rowOff>
        </xdr:to>
        <xdr:sp macro="" textlink="">
          <xdr:nvSpPr>
            <xdr:cNvPr id="2523" name="Object 475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720885</xdr:row>
          <xdr:rowOff>95250</xdr:rowOff>
        </xdr:from>
        <xdr:to>
          <xdr:col>7432</xdr:col>
          <xdr:colOff>323850</xdr:colOff>
          <xdr:row>720890</xdr:row>
          <xdr:rowOff>47625</xdr:rowOff>
        </xdr:to>
        <xdr:sp macro="" textlink="">
          <xdr:nvSpPr>
            <xdr:cNvPr id="2524" name="Object 476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786421</xdr:row>
          <xdr:rowOff>95250</xdr:rowOff>
        </xdr:from>
        <xdr:to>
          <xdr:col>7432</xdr:col>
          <xdr:colOff>323850</xdr:colOff>
          <xdr:row>786426</xdr:row>
          <xdr:rowOff>47625</xdr:rowOff>
        </xdr:to>
        <xdr:sp macro="" textlink="">
          <xdr:nvSpPr>
            <xdr:cNvPr id="2525" name="Object 477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851957</xdr:row>
          <xdr:rowOff>95250</xdr:rowOff>
        </xdr:from>
        <xdr:to>
          <xdr:col>7432</xdr:col>
          <xdr:colOff>323850</xdr:colOff>
          <xdr:row>851962</xdr:row>
          <xdr:rowOff>47625</xdr:rowOff>
        </xdr:to>
        <xdr:sp macro="" textlink="">
          <xdr:nvSpPr>
            <xdr:cNvPr id="2526" name="Object 478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917493</xdr:row>
          <xdr:rowOff>95250</xdr:rowOff>
        </xdr:from>
        <xdr:to>
          <xdr:col>7432</xdr:col>
          <xdr:colOff>323850</xdr:colOff>
          <xdr:row>917498</xdr:row>
          <xdr:rowOff>47625</xdr:rowOff>
        </xdr:to>
        <xdr:sp macro="" textlink="">
          <xdr:nvSpPr>
            <xdr:cNvPr id="2527" name="Object 479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7426</xdr:col>
          <xdr:colOff>200025</xdr:colOff>
          <xdr:row>983029</xdr:row>
          <xdr:rowOff>95250</xdr:rowOff>
        </xdr:from>
        <xdr:to>
          <xdr:col>7432</xdr:col>
          <xdr:colOff>323850</xdr:colOff>
          <xdr:row>983034</xdr:row>
          <xdr:rowOff>47625</xdr:rowOff>
        </xdr:to>
        <xdr:sp macro="" textlink="">
          <xdr:nvSpPr>
            <xdr:cNvPr id="2528" name="Object 480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10</xdr:row>
          <xdr:rowOff>95250</xdr:rowOff>
        </xdr:from>
        <xdr:to>
          <xdr:col>7688</xdr:col>
          <xdr:colOff>323850</xdr:colOff>
          <xdr:row>15</xdr:row>
          <xdr:rowOff>47625</xdr:rowOff>
        </xdr:to>
        <xdr:sp macro="" textlink="">
          <xdr:nvSpPr>
            <xdr:cNvPr id="2529" name="Object 481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65525</xdr:row>
          <xdr:rowOff>95250</xdr:rowOff>
        </xdr:from>
        <xdr:to>
          <xdr:col>7688</xdr:col>
          <xdr:colOff>323850</xdr:colOff>
          <xdr:row>65530</xdr:row>
          <xdr:rowOff>47625</xdr:rowOff>
        </xdr:to>
        <xdr:sp macro="" textlink="">
          <xdr:nvSpPr>
            <xdr:cNvPr id="2530" name="Object 482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131061</xdr:row>
          <xdr:rowOff>95250</xdr:rowOff>
        </xdr:from>
        <xdr:to>
          <xdr:col>7688</xdr:col>
          <xdr:colOff>323850</xdr:colOff>
          <xdr:row>131066</xdr:row>
          <xdr:rowOff>47625</xdr:rowOff>
        </xdr:to>
        <xdr:sp macro="" textlink="">
          <xdr:nvSpPr>
            <xdr:cNvPr id="2531" name="Object 483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196597</xdr:row>
          <xdr:rowOff>95250</xdr:rowOff>
        </xdr:from>
        <xdr:to>
          <xdr:col>7688</xdr:col>
          <xdr:colOff>323850</xdr:colOff>
          <xdr:row>196602</xdr:row>
          <xdr:rowOff>47625</xdr:rowOff>
        </xdr:to>
        <xdr:sp macro="" textlink="">
          <xdr:nvSpPr>
            <xdr:cNvPr id="2532" name="Object 484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262133</xdr:row>
          <xdr:rowOff>95250</xdr:rowOff>
        </xdr:from>
        <xdr:to>
          <xdr:col>7688</xdr:col>
          <xdr:colOff>323850</xdr:colOff>
          <xdr:row>262138</xdr:row>
          <xdr:rowOff>47625</xdr:rowOff>
        </xdr:to>
        <xdr:sp macro="" textlink="">
          <xdr:nvSpPr>
            <xdr:cNvPr id="2533" name="Object 485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327669</xdr:row>
          <xdr:rowOff>95250</xdr:rowOff>
        </xdr:from>
        <xdr:to>
          <xdr:col>7688</xdr:col>
          <xdr:colOff>323850</xdr:colOff>
          <xdr:row>327674</xdr:row>
          <xdr:rowOff>47625</xdr:rowOff>
        </xdr:to>
        <xdr:sp macro="" textlink="">
          <xdr:nvSpPr>
            <xdr:cNvPr id="2534" name="Object 486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393205</xdr:row>
          <xdr:rowOff>95250</xdr:rowOff>
        </xdr:from>
        <xdr:to>
          <xdr:col>7688</xdr:col>
          <xdr:colOff>323850</xdr:colOff>
          <xdr:row>393210</xdr:row>
          <xdr:rowOff>47625</xdr:rowOff>
        </xdr:to>
        <xdr:sp macro="" textlink="">
          <xdr:nvSpPr>
            <xdr:cNvPr id="2535" name="Object 487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458741</xdr:row>
          <xdr:rowOff>95250</xdr:rowOff>
        </xdr:from>
        <xdr:to>
          <xdr:col>7688</xdr:col>
          <xdr:colOff>323850</xdr:colOff>
          <xdr:row>458746</xdr:row>
          <xdr:rowOff>47625</xdr:rowOff>
        </xdr:to>
        <xdr:sp macro="" textlink="">
          <xdr:nvSpPr>
            <xdr:cNvPr id="2536" name="Object 488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524277</xdr:row>
          <xdr:rowOff>95250</xdr:rowOff>
        </xdr:from>
        <xdr:to>
          <xdr:col>7688</xdr:col>
          <xdr:colOff>323850</xdr:colOff>
          <xdr:row>524282</xdr:row>
          <xdr:rowOff>47625</xdr:rowOff>
        </xdr:to>
        <xdr:sp macro="" textlink="">
          <xdr:nvSpPr>
            <xdr:cNvPr id="2537" name="Object 489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589813</xdr:row>
          <xdr:rowOff>95250</xdr:rowOff>
        </xdr:from>
        <xdr:to>
          <xdr:col>7688</xdr:col>
          <xdr:colOff>323850</xdr:colOff>
          <xdr:row>589818</xdr:row>
          <xdr:rowOff>47625</xdr:rowOff>
        </xdr:to>
        <xdr:sp macro="" textlink="">
          <xdr:nvSpPr>
            <xdr:cNvPr id="2538" name="Object 490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655349</xdr:row>
          <xdr:rowOff>95250</xdr:rowOff>
        </xdr:from>
        <xdr:to>
          <xdr:col>7688</xdr:col>
          <xdr:colOff>323850</xdr:colOff>
          <xdr:row>655354</xdr:row>
          <xdr:rowOff>47625</xdr:rowOff>
        </xdr:to>
        <xdr:sp macro="" textlink="">
          <xdr:nvSpPr>
            <xdr:cNvPr id="2539" name="Object 491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720885</xdr:row>
          <xdr:rowOff>95250</xdr:rowOff>
        </xdr:from>
        <xdr:to>
          <xdr:col>7688</xdr:col>
          <xdr:colOff>323850</xdr:colOff>
          <xdr:row>720890</xdr:row>
          <xdr:rowOff>47625</xdr:rowOff>
        </xdr:to>
        <xdr:sp macro="" textlink="">
          <xdr:nvSpPr>
            <xdr:cNvPr id="2540" name="Object 492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786421</xdr:row>
          <xdr:rowOff>95250</xdr:rowOff>
        </xdr:from>
        <xdr:to>
          <xdr:col>7688</xdr:col>
          <xdr:colOff>323850</xdr:colOff>
          <xdr:row>786426</xdr:row>
          <xdr:rowOff>47625</xdr:rowOff>
        </xdr:to>
        <xdr:sp macro="" textlink="">
          <xdr:nvSpPr>
            <xdr:cNvPr id="2541" name="Object 493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851957</xdr:row>
          <xdr:rowOff>95250</xdr:rowOff>
        </xdr:from>
        <xdr:to>
          <xdr:col>7688</xdr:col>
          <xdr:colOff>323850</xdr:colOff>
          <xdr:row>851962</xdr:row>
          <xdr:rowOff>47625</xdr:rowOff>
        </xdr:to>
        <xdr:sp macro="" textlink="">
          <xdr:nvSpPr>
            <xdr:cNvPr id="2542" name="Object 494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917493</xdr:row>
          <xdr:rowOff>95250</xdr:rowOff>
        </xdr:from>
        <xdr:to>
          <xdr:col>7688</xdr:col>
          <xdr:colOff>323850</xdr:colOff>
          <xdr:row>917498</xdr:row>
          <xdr:rowOff>47625</xdr:rowOff>
        </xdr:to>
        <xdr:sp macro="" textlink="">
          <xdr:nvSpPr>
            <xdr:cNvPr id="2543" name="Object 495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7682</xdr:col>
          <xdr:colOff>200025</xdr:colOff>
          <xdr:row>983029</xdr:row>
          <xdr:rowOff>95250</xdr:rowOff>
        </xdr:from>
        <xdr:to>
          <xdr:col>7688</xdr:col>
          <xdr:colOff>323850</xdr:colOff>
          <xdr:row>983034</xdr:row>
          <xdr:rowOff>47625</xdr:rowOff>
        </xdr:to>
        <xdr:sp macro="" textlink="">
          <xdr:nvSpPr>
            <xdr:cNvPr id="2544" name="Object 496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10</xdr:row>
          <xdr:rowOff>95250</xdr:rowOff>
        </xdr:from>
        <xdr:to>
          <xdr:col>7944</xdr:col>
          <xdr:colOff>323850</xdr:colOff>
          <xdr:row>15</xdr:row>
          <xdr:rowOff>47625</xdr:rowOff>
        </xdr:to>
        <xdr:sp macro="" textlink="">
          <xdr:nvSpPr>
            <xdr:cNvPr id="2545" name="Object 497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65525</xdr:row>
          <xdr:rowOff>95250</xdr:rowOff>
        </xdr:from>
        <xdr:to>
          <xdr:col>7944</xdr:col>
          <xdr:colOff>323850</xdr:colOff>
          <xdr:row>65530</xdr:row>
          <xdr:rowOff>47625</xdr:rowOff>
        </xdr:to>
        <xdr:sp macro="" textlink="">
          <xdr:nvSpPr>
            <xdr:cNvPr id="2546" name="Object 498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131061</xdr:row>
          <xdr:rowOff>95250</xdr:rowOff>
        </xdr:from>
        <xdr:to>
          <xdr:col>7944</xdr:col>
          <xdr:colOff>323850</xdr:colOff>
          <xdr:row>131066</xdr:row>
          <xdr:rowOff>47625</xdr:rowOff>
        </xdr:to>
        <xdr:sp macro="" textlink="">
          <xdr:nvSpPr>
            <xdr:cNvPr id="2547" name="Object 499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196597</xdr:row>
          <xdr:rowOff>95250</xdr:rowOff>
        </xdr:from>
        <xdr:to>
          <xdr:col>7944</xdr:col>
          <xdr:colOff>323850</xdr:colOff>
          <xdr:row>196602</xdr:row>
          <xdr:rowOff>47625</xdr:rowOff>
        </xdr:to>
        <xdr:sp macro="" textlink="">
          <xdr:nvSpPr>
            <xdr:cNvPr id="2548" name="Object 500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262133</xdr:row>
          <xdr:rowOff>95250</xdr:rowOff>
        </xdr:from>
        <xdr:to>
          <xdr:col>7944</xdr:col>
          <xdr:colOff>323850</xdr:colOff>
          <xdr:row>262138</xdr:row>
          <xdr:rowOff>47625</xdr:rowOff>
        </xdr:to>
        <xdr:sp macro="" textlink="">
          <xdr:nvSpPr>
            <xdr:cNvPr id="2549" name="Object 501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327669</xdr:row>
          <xdr:rowOff>95250</xdr:rowOff>
        </xdr:from>
        <xdr:to>
          <xdr:col>7944</xdr:col>
          <xdr:colOff>323850</xdr:colOff>
          <xdr:row>327674</xdr:row>
          <xdr:rowOff>47625</xdr:rowOff>
        </xdr:to>
        <xdr:sp macro="" textlink="">
          <xdr:nvSpPr>
            <xdr:cNvPr id="2550" name="Object 502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393205</xdr:row>
          <xdr:rowOff>95250</xdr:rowOff>
        </xdr:from>
        <xdr:to>
          <xdr:col>7944</xdr:col>
          <xdr:colOff>323850</xdr:colOff>
          <xdr:row>393210</xdr:row>
          <xdr:rowOff>47625</xdr:rowOff>
        </xdr:to>
        <xdr:sp macro="" textlink="">
          <xdr:nvSpPr>
            <xdr:cNvPr id="2551" name="Object 503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458741</xdr:row>
          <xdr:rowOff>95250</xdr:rowOff>
        </xdr:from>
        <xdr:to>
          <xdr:col>7944</xdr:col>
          <xdr:colOff>323850</xdr:colOff>
          <xdr:row>458746</xdr:row>
          <xdr:rowOff>47625</xdr:rowOff>
        </xdr:to>
        <xdr:sp macro="" textlink="">
          <xdr:nvSpPr>
            <xdr:cNvPr id="2552" name="Object 504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524277</xdr:row>
          <xdr:rowOff>95250</xdr:rowOff>
        </xdr:from>
        <xdr:to>
          <xdr:col>7944</xdr:col>
          <xdr:colOff>323850</xdr:colOff>
          <xdr:row>524282</xdr:row>
          <xdr:rowOff>47625</xdr:rowOff>
        </xdr:to>
        <xdr:sp macro="" textlink="">
          <xdr:nvSpPr>
            <xdr:cNvPr id="2553" name="Object 505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589813</xdr:row>
          <xdr:rowOff>95250</xdr:rowOff>
        </xdr:from>
        <xdr:to>
          <xdr:col>7944</xdr:col>
          <xdr:colOff>323850</xdr:colOff>
          <xdr:row>589818</xdr:row>
          <xdr:rowOff>47625</xdr:rowOff>
        </xdr:to>
        <xdr:sp macro="" textlink="">
          <xdr:nvSpPr>
            <xdr:cNvPr id="2554" name="Object 506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655349</xdr:row>
          <xdr:rowOff>95250</xdr:rowOff>
        </xdr:from>
        <xdr:to>
          <xdr:col>7944</xdr:col>
          <xdr:colOff>323850</xdr:colOff>
          <xdr:row>655354</xdr:row>
          <xdr:rowOff>47625</xdr:rowOff>
        </xdr:to>
        <xdr:sp macro="" textlink="">
          <xdr:nvSpPr>
            <xdr:cNvPr id="2555" name="Object 507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720885</xdr:row>
          <xdr:rowOff>95250</xdr:rowOff>
        </xdr:from>
        <xdr:to>
          <xdr:col>7944</xdr:col>
          <xdr:colOff>323850</xdr:colOff>
          <xdr:row>720890</xdr:row>
          <xdr:rowOff>47625</xdr:rowOff>
        </xdr:to>
        <xdr:sp macro="" textlink="">
          <xdr:nvSpPr>
            <xdr:cNvPr id="2556" name="Object 508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786421</xdr:row>
          <xdr:rowOff>95250</xdr:rowOff>
        </xdr:from>
        <xdr:to>
          <xdr:col>7944</xdr:col>
          <xdr:colOff>323850</xdr:colOff>
          <xdr:row>786426</xdr:row>
          <xdr:rowOff>47625</xdr:rowOff>
        </xdr:to>
        <xdr:sp macro="" textlink="">
          <xdr:nvSpPr>
            <xdr:cNvPr id="2557" name="Object 509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851957</xdr:row>
          <xdr:rowOff>95250</xdr:rowOff>
        </xdr:from>
        <xdr:to>
          <xdr:col>7944</xdr:col>
          <xdr:colOff>323850</xdr:colOff>
          <xdr:row>851962</xdr:row>
          <xdr:rowOff>47625</xdr:rowOff>
        </xdr:to>
        <xdr:sp macro="" textlink="">
          <xdr:nvSpPr>
            <xdr:cNvPr id="2558" name="Object 510" hidden="1">
              <a:extLst>
                <a:ext uri="{63B3BB69-23CF-44E3-9099-C40C66FF867C}">
                  <a14:compatExt spid="_x0000_s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917493</xdr:row>
          <xdr:rowOff>95250</xdr:rowOff>
        </xdr:from>
        <xdr:to>
          <xdr:col>7944</xdr:col>
          <xdr:colOff>323850</xdr:colOff>
          <xdr:row>917498</xdr:row>
          <xdr:rowOff>47625</xdr:rowOff>
        </xdr:to>
        <xdr:sp macro="" textlink="">
          <xdr:nvSpPr>
            <xdr:cNvPr id="2559" name="Object 511" hidden="1">
              <a:extLst>
                <a:ext uri="{63B3BB69-23CF-44E3-9099-C40C66FF867C}">
                  <a14:compatExt spid="_x0000_s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7938</xdr:col>
          <xdr:colOff>200025</xdr:colOff>
          <xdr:row>983029</xdr:row>
          <xdr:rowOff>95250</xdr:rowOff>
        </xdr:from>
        <xdr:to>
          <xdr:col>7944</xdr:col>
          <xdr:colOff>323850</xdr:colOff>
          <xdr:row>983034</xdr:row>
          <xdr:rowOff>47625</xdr:rowOff>
        </xdr:to>
        <xdr:sp macro="" textlink="">
          <xdr:nvSpPr>
            <xdr:cNvPr id="2560" name="Object 512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10</xdr:row>
          <xdr:rowOff>95250</xdr:rowOff>
        </xdr:from>
        <xdr:to>
          <xdr:col>8200</xdr:col>
          <xdr:colOff>323850</xdr:colOff>
          <xdr:row>15</xdr:row>
          <xdr:rowOff>47625</xdr:rowOff>
        </xdr:to>
        <xdr:sp macro="" textlink="">
          <xdr:nvSpPr>
            <xdr:cNvPr id="2561" name="Object 513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65525</xdr:row>
          <xdr:rowOff>95250</xdr:rowOff>
        </xdr:from>
        <xdr:to>
          <xdr:col>8200</xdr:col>
          <xdr:colOff>323850</xdr:colOff>
          <xdr:row>65530</xdr:row>
          <xdr:rowOff>47625</xdr:rowOff>
        </xdr:to>
        <xdr:sp macro="" textlink="">
          <xdr:nvSpPr>
            <xdr:cNvPr id="2562" name="Object 514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131061</xdr:row>
          <xdr:rowOff>95250</xdr:rowOff>
        </xdr:from>
        <xdr:to>
          <xdr:col>8200</xdr:col>
          <xdr:colOff>323850</xdr:colOff>
          <xdr:row>131066</xdr:row>
          <xdr:rowOff>47625</xdr:rowOff>
        </xdr:to>
        <xdr:sp macro="" textlink="">
          <xdr:nvSpPr>
            <xdr:cNvPr id="2563" name="Object 515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196597</xdr:row>
          <xdr:rowOff>95250</xdr:rowOff>
        </xdr:from>
        <xdr:to>
          <xdr:col>8200</xdr:col>
          <xdr:colOff>323850</xdr:colOff>
          <xdr:row>196602</xdr:row>
          <xdr:rowOff>47625</xdr:rowOff>
        </xdr:to>
        <xdr:sp macro="" textlink="">
          <xdr:nvSpPr>
            <xdr:cNvPr id="2564" name="Object 516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262133</xdr:row>
          <xdr:rowOff>95250</xdr:rowOff>
        </xdr:from>
        <xdr:to>
          <xdr:col>8200</xdr:col>
          <xdr:colOff>323850</xdr:colOff>
          <xdr:row>262138</xdr:row>
          <xdr:rowOff>47625</xdr:rowOff>
        </xdr:to>
        <xdr:sp macro="" textlink="">
          <xdr:nvSpPr>
            <xdr:cNvPr id="2565" name="Object 517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327669</xdr:row>
          <xdr:rowOff>95250</xdr:rowOff>
        </xdr:from>
        <xdr:to>
          <xdr:col>8200</xdr:col>
          <xdr:colOff>323850</xdr:colOff>
          <xdr:row>327674</xdr:row>
          <xdr:rowOff>47625</xdr:rowOff>
        </xdr:to>
        <xdr:sp macro="" textlink="">
          <xdr:nvSpPr>
            <xdr:cNvPr id="2566" name="Object 518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393205</xdr:row>
          <xdr:rowOff>95250</xdr:rowOff>
        </xdr:from>
        <xdr:to>
          <xdr:col>8200</xdr:col>
          <xdr:colOff>323850</xdr:colOff>
          <xdr:row>393210</xdr:row>
          <xdr:rowOff>47625</xdr:rowOff>
        </xdr:to>
        <xdr:sp macro="" textlink="">
          <xdr:nvSpPr>
            <xdr:cNvPr id="2567" name="Object 519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458741</xdr:row>
          <xdr:rowOff>95250</xdr:rowOff>
        </xdr:from>
        <xdr:to>
          <xdr:col>8200</xdr:col>
          <xdr:colOff>323850</xdr:colOff>
          <xdr:row>458746</xdr:row>
          <xdr:rowOff>47625</xdr:rowOff>
        </xdr:to>
        <xdr:sp macro="" textlink="">
          <xdr:nvSpPr>
            <xdr:cNvPr id="2568" name="Object 520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524277</xdr:row>
          <xdr:rowOff>95250</xdr:rowOff>
        </xdr:from>
        <xdr:to>
          <xdr:col>8200</xdr:col>
          <xdr:colOff>323850</xdr:colOff>
          <xdr:row>524282</xdr:row>
          <xdr:rowOff>47625</xdr:rowOff>
        </xdr:to>
        <xdr:sp macro="" textlink="">
          <xdr:nvSpPr>
            <xdr:cNvPr id="2569" name="Object 521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589813</xdr:row>
          <xdr:rowOff>95250</xdr:rowOff>
        </xdr:from>
        <xdr:to>
          <xdr:col>8200</xdr:col>
          <xdr:colOff>323850</xdr:colOff>
          <xdr:row>589818</xdr:row>
          <xdr:rowOff>47625</xdr:rowOff>
        </xdr:to>
        <xdr:sp macro="" textlink="">
          <xdr:nvSpPr>
            <xdr:cNvPr id="2570" name="Object 522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655349</xdr:row>
          <xdr:rowOff>95250</xdr:rowOff>
        </xdr:from>
        <xdr:to>
          <xdr:col>8200</xdr:col>
          <xdr:colOff>323850</xdr:colOff>
          <xdr:row>655354</xdr:row>
          <xdr:rowOff>47625</xdr:rowOff>
        </xdr:to>
        <xdr:sp macro="" textlink="">
          <xdr:nvSpPr>
            <xdr:cNvPr id="2571" name="Object 523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720885</xdr:row>
          <xdr:rowOff>95250</xdr:rowOff>
        </xdr:from>
        <xdr:to>
          <xdr:col>8200</xdr:col>
          <xdr:colOff>323850</xdr:colOff>
          <xdr:row>720890</xdr:row>
          <xdr:rowOff>47625</xdr:rowOff>
        </xdr:to>
        <xdr:sp macro="" textlink="">
          <xdr:nvSpPr>
            <xdr:cNvPr id="2572" name="Object 524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786421</xdr:row>
          <xdr:rowOff>95250</xdr:rowOff>
        </xdr:from>
        <xdr:to>
          <xdr:col>8200</xdr:col>
          <xdr:colOff>323850</xdr:colOff>
          <xdr:row>786426</xdr:row>
          <xdr:rowOff>47625</xdr:rowOff>
        </xdr:to>
        <xdr:sp macro="" textlink="">
          <xdr:nvSpPr>
            <xdr:cNvPr id="2573" name="Object 525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851957</xdr:row>
          <xdr:rowOff>95250</xdr:rowOff>
        </xdr:from>
        <xdr:to>
          <xdr:col>8200</xdr:col>
          <xdr:colOff>323850</xdr:colOff>
          <xdr:row>851962</xdr:row>
          <xdr:rowOff>47625</xdr:rowOff>
        </xdr:to>
        <xdr:sp macro="" textlink="">
          <xdr:nvSpPr>
            <xdr:cNvPr id="2574" name="Object 526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917493</xdr:row>
          <xdr:rowOff>95250</xdr:rowOff>
        </xdr:from>
        <xdr:to>
          <xdr:col>8200</xdr:col>
          <xdr:colOff>323850</xdr:colOff>
          <xdr:row>917498</xdr:row>
          <xdr:rowOff>47625</xdr:rowOff>
        </xdr:to>
        <xdr:sp macro="" textlink="">
          <xdr:nvSpPr>
            <xdr:cNvPr id="2575" name="Object 527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8194</xdr:col>
          <xdr:colOff>200025</xdr:colOff>
          <xdr:row>983029</xdr:row>
          <xdr:rowOff>95250</xdr:rowOff>
        </xdr:from>
        <xdr:to>
          <xdr:col>8200</xdr:col>
          <xdr:colOff>323850</xdr:colOff>
          <xdr:row>983034</xdr:row>
          <xdr:rowOff>47625</xdr:rowOff>
        </xdr:to>
        <xdr:sp macro="" textlink="">
          <xdr:nvSpPr>
            <xdr:cNvPr id="2576" name="Object 528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10</xdr:row>
          <xdr:rowOff>95250</xdr:rowOff>
        </xdr:from>
        <xdr:to>
          <xdr:col>8456</xdr:col>
          <xdr:colOff>323850</xdr:colOff>
          <xdr:row>15</xdr:row>
          <xdr:rowOff>47625</xdr:rowOff>
        </xdr:to>
        <xdr:sp macro="" textlink="">
          <xdr:nvSpPr>
            <xdr:cNvPr id="2577" name="Object 529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65525</xdr:row>
          <xdr:rowOff>95250</xdr:rowOff>
        </xdr:from>
        <xdr:to>
          <xdr:col>8456</xdr:col>
          <xdr:colOff>323850</xdr:colOff>
          <xdr:row>65530</xdr:row>
          <xdr:rowOff>47625</xdr:rowOff>
        </xdr:to>
        <xdr:sp macro="" textlink="">
          <xdr:nvSpPr>
            <xdr:cNvPr id="2578" name="Object 530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131061</xdr:row>
          <xdr:rowOff>95250</xdr:rowOff>
        </xdr:from>
        <xdr:to>
          <xdr:col>8456</xdr:col>
          <xdr:colOff>323850</xdr:colOff>
          <xdr:row>131066</xdr:row>
          <xdr:rowOff>47625</xdr:rowOff>
        </xdr:to>
        <xdr:sp macro="" textlink="">
          <xdr:nvSpPr>
            <xdr:cNvPr id="2579" name="Object 531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196597</xdr:row>
          <xdr:rowOff>95250</xdr:rowOff>
        </xdr:from>
        <xdr:to>
          <xdr:col>8456</xdr:col>
          <xdr:colOff>323850</xdr:colOff>
          <xdr:row>196602</xdr:row>
          <xdr:rowOff>47625</xdr:rowOff>
        </xdr:to>
        <xdr:sp macro="" textlink="">
          <xdr:nvSpPr>
            <xdr:cNvPr id="2580" name="Object 532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262133</xdr:row>
          <xdr:rowOff>95250</xdr:rowOff>
        </xdr:from>
        <xdr:to>
          <xdr:col>8456</xdr:col>
          <xdr:colOff>323850</xdr:colOff>
          <xdr:row>262138</xdr:row>
          <xdr:rowOff>47625</xdr:rowOff>
        </xdr:to>
        <xdr:sp macro="" textlink="">
          <xdr:nvSpPr>
            <xdr:cNvPr id="2581" name="Object 533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327669</xdr:row>
          <xdr:rowOff>95250</xdr:rowOff>
        </xdr:from>
        <xdr:to>
          <xdr:col>8456</xdr:col>
          <xdr:colOff>323850</xdr:colOff>
          <xdr:row>327674</xdr:row>
          <xdr:rowOff>47625</xdr:rowOff>
        </xdr:to>
        <xdr:sp macro="" textlink="">
          <xdr:nvSpPr>
            <xdr:cNvPr id="2582" name="Object 534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393205</xdr:row>
          <xdr:rowOff>95250</xdr:rowOff>
        </xdr:from>
        <xdr:to>
          <xdr:col>8456</xdr:col>
          <xdr:colOff>323850</xdr:colOff>
          <xdr:row>393210</xdr:row>
          <xdr:rowOff>47625</xdr:rowOff>
        </xdr:to>
        <xdr:sp macro="" textlink="">
          <xdr:nvSpPr>
            <xdr:cNvPr id="2583" name="Object 535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458741</xdr:row>
          <xdr:rowOff>95250</xdr:rowOff>
        </xdr:from>
        <xdr:to>
          <xdr:col>8456</xdr:col>
          <xdr:colOff>323850</xdr:colOff>
          <xdr:row>458746</xdr:row>
          <xdr:rowOff>47625</xdr:rowOff>
        </xdr:to>
        <xdr:sp macro="" textlink="">
          <xdr:nvSpPr>
            <xdr:cNvPr id="2584" name="Object 536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524277</xdr:row>
          <xdr:rowOff>95250</xdr:rowOff>
        </xdr:from>
        <xdr:to>
          <xdr:col>8456</xdr:col>
          <xdr:colOff>323850</xdr:colOff>
          <xdr:row>524282</xdr:row>
          <xdr:rowOff>47625</xdr:rowOff>
        </xdr:to>
        <xdr:sp macro="" textlink="">
          <xdr:nvSpPr>
            <xdr:cNvPr id="2585" name="Object 537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589813</xdr:row>
          <xdr:rowOff>95250</xdr:rowOff>
        </xdr:from>
        <xdr:to>
          <xdr:col>8456</xdr:col>
          <xdr:colOff>323850</xdr:colOff>
          <xdr:row>589818</xdr:row>
          <xdr:rowOff>47625</xdr:rowOff>
        </xdr:to>
        <xdr:sp macro="" textlink="">
          <xdr:nvSpPr>
            <xdr:cNvPr id="2586" name="Object 538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655349</xdr:row>
          <xdr:rowOff>95250</xdr:rowOff>
        </xdr:from>
        <xdr:to>
          <xdr:col>8456</xdr:col>
          <xdr:colOff>323850</xdr:colOff>
          <xdr:row>655354</xdr:row>
          <xdr:rowOff>47625</xdr:rowOff>
        </xdr:to>
        <xdr:sp macro="" textlink="">
          <xdr:nvSpPr>
            <xdr:cNvPr id="2587" name="Object 539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720885</xdr:row>
          <xdr:rowOff>95250</xdr:rowOff>
        </xdr:from>
        <xdr:to>
          <xdr:col>8456</xdr:col>
          <xdr:colOff>323850</xdr:colOff>
          <xdr:row>720890</xdr:row>
          <xdr:rowOff>47625</xdr:rowOff>
        </xdr:to>
        <xdr:sp macro="" textlink="">
          <xdr:nvSpPr>
            <xdr:cNvPr id="2588" name="Object 540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786421</xdr:row>
          <xdr:rowOff>95250</xdr:rowOff>
        </xdr:from>
        <xdr:to>
          <xdr:col>8456</xdr:col>
          <xdr:colOff>323850</xdr:colOff>
          <xdr:row>786426</xdr:row>
          <xdr:rowOff>47625</xdr:rowOff>
        </xdr:to>
        <xdr:sp macro="" textlink="">
          <xdr:nvSpPr>
            <xdr:cNvPr id="2589" name="Object 541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851957</xdr:row>
          <xdr:rowOff>95250</xdr:rowOff>
        </xdr:from>
        <xdr:to>
          <xdr:col>8456</xdr:col>
          <xdr:colOff>323850</xdr:colOff>
          <xdr:row>851962</xdr:row>
          <xdr:rowOff>47625</xdr:rowOff>
        </xdr:to>
        <xdr:sp macro="" textlink="">
          <xdr:nvSpPr>
            <xdr:cNvPr id="2590" name="Object 542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917493</xdr:row>
          <xdr:rowOff>95250</xdr:rowOff>
        </xdr:from>
        <xdr:to>
          <xdr:col>8456</xdr:col>
          <xdr:colOff>323850</xdr:colOff>
          <xdr:row>917498</xdr:row>
          <xdr:rowOff>47625</xdr:rowOff>
        </xdr:to>
        <xdr:sp macro="" textlink="">
          <xdr:nvSpPr>
            <xdr:cNvPr id="2591" name="Object 543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8450</xdr:col>
          <xdr:colOff>200025</xdr:colOff>
          <xdr:row>983029</xdr:row>
          <xdr:rowOff>95250</xdr:rowOff>
        </xdr:from>
        <xdr:to>
          <xdr:col>8456</xdr:col>
          <xdr:colOff>323850</xdr:colOff>
          <xdr:row>983034</xdr:row>
          <xdr:rowOff>47625</xdr:rowOff>
        </xdr:to>
        <xdr:sp macro="" textlink="">
          <xdr:nvSpPr>
            <xdr:cNvPr id="2592" name="Object 544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10</xdr:row>
          <xdr:rowOff>95250</xdr:rowOff>
        </xdr:from>
        <xdr:to>
          <xdr:col>8712</xdr:col>
          <xdr:colOff>323850</xdr:colOff>
          <xdr:row>15</xdr:row>
          <xdr:rowOff>47625</xdr:rowOff>
        </xdr:to>
        <xdr:sp macro="" textlink="">
          <xdr:nvSpPr>
            <xdr:cNvPr id="2593" name="Object 545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65525</xdr:row>
          <xdr:rowOff>95250</xdr:rowOff>
        </xdr:from>
        <xdr:to>
          <xdr:col>8712</xdr:col>
          <xdr:colOff>323850</xdr:colOff>
          <xdr:row>65530</xdr:row>
          <xdr:rowOff>47625</xdr:rowOff>
        </xdr:to>
        <xdr:sp macro="" textlink="">
          <xdr:nvSpPr>
            <xdr:cNvPr id="2594" name="Object 546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131061</xdr:row>
          <xdr:rowOff>95250</xdr:rowOff>
        </xdr:from>
        <xdr:to>
          <xdr:col>8712</xdr:col>
          <xdr:colOff>323850</xdr:colOff>
          <xdr:row>131066</xdr:row>
          <xdr:rowOff>47625</xdr:rowOff>
        </xdr:to>
        <xdr:sp macro="" textlink="">
          <xdr:nvSpPr>
            <xdr:cNvPr id="2595" name="Object 547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196597</xdr:row>
          <xdr:rowOff>95250</xdr:rowOff>
        </xdr:from>
        <xdr:to>
          <xdr:col>8712</xdr:col>
          <xdr:colOff>323850</xdr:colOff>
          <xdr:row>196602</xdr:row>
          <xdr:rowOff>47625</xdr:rowOff>
        </xdr:to>
        <xdr:sp macro="" textlink="">
          <xdr:nvSpPr>
            <xdr:cNvPr id="2596" name="Object 548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262133</xdr:row>
          <xdr:rowOff>95250</xdr:rowOff>
        </xdr:from>
        <xdr:to>
          <xdr:col>8712</xdr:col>
          <xdr:colOff>323850</xdr:colOff>
          <xdr:row>262138</xdr:row>
          <xdr:rowOff>47625</xdr:rowOff>
        </xdr:to>
        <xdr:sp macro="" textlink="">
          <xdr:nvSpPr>
            <xdr:cNvPr id="2597" name="Object 549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327669</xdr:row>
          <xdr:rowOff>95250</xdr:rowOff>
        </xdr:from>
        <xdr:to>
          <xdr:col>8712</xdr:col>
          <xdr:colOff>323850</xdr:colOff>
          <xdr:row>327674</xdr:row>
          <xdr:rowOff>47625</xdr:rowOff>
        </xdr:to>
        <xdr:sp macro="" textlink="">
          <xdr:nvSpPr>
            <xdr:cNvPr id="2598" name="Object 550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393205</xdr:row>
          <xdr:rowOff>95250</xdr:rowOff>
        </xdr:from>
        <xdr:to>
          <xdr:col>8712</xdr:col>
          <xdr:colOff>323850</xdr:colOff>
          <xdr:row>393210</xdr:row>
          <xdr:rowOff>47625</xdr:rowOff>
        </xdr:to>
        <xdr:sp macro="" textlink="">
          <xdr:nvSpPr>
            <xdr:cNvPr id="2599" name="Object 551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458741</xdr:row>
          <xdr:rowOff>95250</xdr:rowOff>
        </xdr:from>
        <xdr:to>
          <xdr:col>8712</xdr:col>
          <xdr:colOff>323850</xdr:colOff>
          <xdr:row>458746</xdr:row>
          <xdr:rowOff>47625</xdr:rowOff>
        </xdr:to>
        <xdr:sp macro="" textlink="">
          <xdr:nvSpPr>
            <xdr:cNvPr id="2600" name="Object 552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524277</xdr:row>
          <xdr:rowOff>95250</xdr:rowOff>
        </xdr:from>
        <xdr:to>
          <xdr:col>8712</xdr:col>
          <xdr:colOff>323850</xdr:colOff>
          <xdr:row>524282</xdr:row>
          <xdr:rowOff>47625</xdr:rowOff>
        </xdr:to>
        <xdr:sp macro="" textlink="">
          <xdr:nvSpPr>
            <xdr:cNvPr id="2601" name="Object 553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589813</xdr:row>
          <xdr:rowOff>95250</xdr:rowOff>
        </xdr:from>
        <xdr:to>
          <xdr:col>8712</xdr:col>
          <xdr:colOff>323850</xdr:colOff>
          <xdr:row>589818</xdr:row>
          <xdr:rowOff>47625</xdr:rowOff>
        </xdr:to>
        <xdr:sp macro="" textlink="">
          <xdr:nvSpPr>
            <xdr:cNvPr id="2602" name="Object 554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655349</xdr:row>
          <xdr:rowOff>95250</xdr:rowOff>
        </xdr:from>
        <xdr:to>
          <xdr:col>8712</xdr:col>
          <xdr:colOff>323850</xdr:colOff>
          <xdr:row>655354</xdr:row>
          <xdr:rowOff>47625</xdr:rowOff>
        </xdr:to>
        <xdr:sp macro="" textlink="">
          <xdr:nvSpPr>
            <xdr:cNvPr id="2603" name="Object 555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720885</xdr:row>
          <xdr:rowOff>95250</xdr:rowOff>
        </xdr:from>
        <xdr:to>
          <xdr:col>8712</xdr:col>
          <xdr:colOff>323850</xdr:colOff>
          <xdr:row>720890</xdr:row>
          <xdr:rowOff>47625</xdr:rowOff>
        </xdr:to>
        <xdr:sp macro="" textlink="">
          <xdr:nvSpPr>
            <xdr:cNvPr id="2604" name="Object 556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786421</xdr:row>
          <xdr:rowOff>95250</xdr:rowOff>
        </xdr:from>
        <xdr:to>
          <xdr:col>8712</xdr:col>
          <xdr:colOff>323850</xdr:colOff>
          <xdr:row>786426</xdr:row>
          <xdr:rowOff>47625</xdr:rowOff>
        </xdr:to>
        <xdr:sp macro="" textlink="">
          <xdr:nvSpPr>
            <xdr:cNvPr id="2605" name="Object 557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851957</xdr:row>
          <xdr:rowOff>95250</xdr:rowOff>
        </xdr:from>
        <xdr:to>
          <xdr:col>8712</xdr:col>
          <xdr:colOff>323850</xdr:colOff>
          <xdr:row>851962</xdr:row>
          <xdr:rowOff>47625</xdr:rowOff>
        </xdr:to>
        <xdr:sp macro="" textlink="">
          <xdr:nvSpPr>
            <xdr:cNvPr id="2606" name="Object 558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917493</xdr:row>
          <xdr:rowOff>95250</xdr:rowOff>
        </xdr:from>
        <xdr:to>
          <xdr:col>8712</xdr:col>
          <xdr:colOff>323850</xdr:colOff>
          <xdr:row>917498</xdr:row>
          <xdr:rowOff>47625</xdr:rowOff>
        </xdr:to>
        <xdr:sp macro="" textlink="">
          <xdr:nvSpPr>
            <xdr:cNvPr id="2607" name="Object 559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8706</xdr:col>
          <xdr:colOff>200025</xdr:colOff>
          <xdr:row>983029</xdr:row>
          <xdr:rowOff>95250</xdr:rowOff>
        </xdr:from>
        <xdr:to>
          <xdr:col>8712</xdr:col>
          <xdr:colOff>323850</xdr:colOff>
          <xdr:row>983034</xdr:row>
          <xdr:rowOff>47625</xdr:rowOff>
        </xdr:to>
        <xdr:sp macro="" textlink="">
          <xdr:nvSpPr>
            <xdr:cNvPr id="2608" name="Object 560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10</xdr:row>
          <xdr:rowOff>95250</xdr:rowOff>
        </xdr:from>
        <xdr:to>
          <xdr:col>8968</xdr:col>
          <xdr:colOff>323850</xdr:colOff>
          <xdr:row>15</xdr:row>
          <xdr:rowOff>47625</xdr:rowOff>
        </xdr:to>
        <xdr:sp macro="" textlink="">
          <xdr:nvSpPr>
            <xdr:cNvPr id="2609" name="Object 561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65525</xdr:row>
          <xdr:rowOff>95250</xdr:rowOff>
        </xdr:from>
        <xdr:to>
          <xdr:col>8968</xdr:col>
          <xdr:colOff>323850</xdr:colOff>
          <xdr:row>65530</xdr:row>
          <xdr:rowOff>47625</xdr:rowOff>
        </xdr:to>
        <xdr:sp macro="" textlink="">
          <xdr:nvSpPr>
            <xdr:cNvPr id="2610" name="Object 562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131061</xdr:row>
          <xdr:rowOff>95250</xdr:rowOff>
        </xdr:from>
        <xdr:to>
          <xdr:col>8968</xdr:col>
          <xdr:colOff>323850</xdr:colOff>
          <xdr:row>131066</xdr:row>
          <xdr:rowOff>47625</xdr:rowOff>
        </xdr:to>
        <xdr:sp macro="" textlink="">
          <xdr:nvSpPr>
            <xdr:cNvPr id="2611" name="Object 563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196597</xdr:row>
          <xdr:rowOff>95250</xdr:rowOff>
        </xdr:from>
        <xdr:to>
          <xdr:col>8968</xdr:col>
          <xdr:colOff>323850</xdr:colOff>
          <xdr:row>196602</xdr:row>
          <xdr:rowOff>47625</xdr:rowOff>
        </xdr:to>
        <xdr:sp macro="" textlink="">
          <xdr:nvSpPr>
            <xdr:cNvPr id="2612" name="Object 564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262133</xdr:row>
          <xdr:rowOff>95250</xdr:rowOff>
        </xdr:from>
        <xdr:to>
          <xdr:col>8968</xdr:col>
          <xdr:colOff>323850</xdr:colOff>
          <xdr:row>262138</xdr:row>
          <xdr:rowOff>47625</xdr:rowOff>
        </xdr:to>
        <xdr:sp macro="" textlink="">
          <xdr:nvSpPr>
            <xdr:cNvPr id="2613" name="Object 565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327669</xdr:row>
          <xdr:rowOff>95250</xdr:rowOff>
        </xdr:from>
        <xdr:to>
          <xdr:col>8968</xdr:col>
          <xdr:colOff>323850</xdr:colOff>
          <xdr:row>327674</xdr:row>
          <xdr:rowOff>47625</xdr:rowOff>
        </xdr:to>
        <xdr:sp macro="" textlink="">
          <xdr:nvSpPr>
            <xdr:cNvPr id="2614" name="Object 566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393205</xdr:row>
          <xdr:rowOff>95250</xdr:rowOff>
        </xdr:from>
        <xdr:to>
          <xdr:col>8968</xdr:col>
          <xdr:colOff>323850</xdr:colOff>
          <xdr:row>393210</xdr:row>
          <xdr:rowOff>47625</xdr:rowOff>
        </xdr:to>
        <xdr:sp macro="" textlink="">
          <xdr:nvSpPr>
            <xdr:cNvPr id="2615" name="Object 567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458741</xdr:row>
          <xdr:rowOff>95250</xdr:rowOff>
        </xdr:from>
        <xdr:to>
          <xdr:col>8968</xdr:col>
          <xdr:colOff>323850</xdr:colOff>
          <xdr:row>458746</xdr:row>
          <xdr:rowOff>47625</xdr:rowOff>
        </xdr:to>
        <xdr:sp macro="" textlink="">
          <xdr:nvSpPr>
            <xdr:cNvPr id="2616" name="Object 568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524277</xdr:row>
          <xdr:rowOff>95250</xdr:rowOff>
        </xdr:from>
        <xdr:to>
          <xdr:col>8968</xdr:col>
          <xdr:colOff>323850</xdr:colOff>
          <xdr:row>524282</xdr:row>
          <xdr:rowOff>47625</xdr:rowOff>
        </xdr:to>
        <xdr:sp macro="" textlink="">
          <xdr:nvSpPr>
            <xdr:cNvPr id="2617" name="Object 569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589813</xdr:row>
          <xdr:rowOff>95250</xdr:rowOff>
        </xdr:from>
        <xdr:to>
          <xdr:col>8968</xdr:col>
          <xdr:colOff>323850</xdr:colOff>
          <xdr:row>589818</xdr:row>
          <xdr:rowOff>47625</xdr:rowOff>
        </xdr:to>
        <xdr:sp macro="" textlink="">
          <xdr:nvSpPr>
            <xdr:cNvPr id="2618" name="Object 570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655349</xdr:row>
          <xdr:rowOff>95250</xdr:rowOff>
        </xdr:from>
        <xdr:to>
          <xdr:col>8968</xdr:col>
          <xdr:colOff>323850</xdr:colOff>
          <xdr:row>655354</xdr:row>
          <xdr:rowOff>47625</xdr:rowOff>
        </xdr:to>
        <xdr:sp macro="" textlink="">
          <xdr:nvSpPr>
            <xdr:cNvPr id="2619" name="Object 571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720885</xdr:row>
          <xdr:rowOff>95250</xdr:rowOff>
        </xdr:from>
        <xdr:to>
          <xdr:col>8968</xdr:col>
          <xdr:colOff>323850</xdr:colOff>
          <xdr:row>720890</xdr:row>
          <xdr:rowOff>47625</xdr:rowOff>
        </xdr:to>
        <xdr:sp macro="" textlink="">
          <xdr:nvSpPr>
            <xdr:cNvPr id="2620" name="Object 572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786421</xdr:row>
          <xdr:rowOff>95250</xdr:rowOff>
        </xdr:from>
        <xdr:to>
          <xdr:col>8968</xdr:col>
          <xdr:colOff>323850</xdr:colOff>
          <xdr:row>786426</xdr:row>
          <xdr:rowOff>47625</xdr:rowOff>
        </xdr:to>
        <xdr:sp macro="" textlink="">
          <xdr:nvSpPr>
            <xdr:cNvPr id="2621" name="Object 573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851957</xdr:row>
          <xdr:rowOff>95250</xdr:rowOff>
        </xdr:from>
        <xdr:to>
          <xdr:col>8968</xdr:col>
          <xdr:colOff>323850</xdr:colOff>
          <xdr:row>851962</xdr:row>
          <xdr:rowOff>47625</xdr:rowOff>
        </xdr:to>
        <xdr:sp macro="" textlink="">
          <xdr:nvSpPr>
            <xdr:cNvPr id="2622" name="Object 574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917493</xdr:row>
          <xdr:rowOff>95250</xdr:rowOff>
        </xdr:from>
        <xdr:to>
          <xdr:col>8968</xdr:col>
          <xdr:colOff>323850</xdr:colOff>
          <xdr:row>917498</xdr:row>
          <xdr:rowOff>47625</xdr:rowOff>
        </xdr:to>
        <xdr:sp macro="" textlink="">
          <xdr:nvSpPr>
            <xdr:cNvPr id="2623" name="Object 575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8962</xdr:col>
          <xdr:colOff>200025</xdr:colOff>
          <xdr:row>983029</xdr:row>
          <xdr:rowOff>95250</xdr:rowOff>
        </xdr:from>
        <xdr:to>
          <xdr:col>8968</xdr:col>
          <xdr:colOff>323850</xdr:colOff>
          <xdr:row>983034</xdr:row>
          <xdr:rowOff>47625</xdr:rowOff>
        </xdr:to>
        <xdr:sp macro="" textlink="">
          <xdr:nvSpPr>
            <xdr:cNvPr id="2624" name="Object 576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10</xdr:row>
          <xdr:rowOff>95250</xdr:rowOff>
        </xdr:from>
        <xdr:to>
          <xdr:col>9224</xdr:col>
          <xdr:colOff>323850</xdr:colOff>
          <xdr:row>15</xdr:row>
          <xdr:rowOff>47625</xdr:rowOff>
        </xdr:to>
        <xdr:sp macro="" textlink="">
          <xdr:nvSpPr>
            <xdr:cNvPr id="2625" name="Object 577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65525</xdr:row>
          <xdr:rowOff>95250</xdr:rowOff>
        </xdr:from>
        <xdr:to>
          <xdr:col>9224</xdr:col>
          <xdr:colOff>323850</xdr:colOff>
          <xdr:row>65530</xdr:row>
          <xdr:rowOff>47625</xdr:rowOff>
        </xdr:to>
        <xdr:sp macro="" textlink="">
          <xdr:nvSpPr>
            <xdr:cNvPr id="2626" name="Object 578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131061</xdr:row>
          <xdr:rowOff>95250</xdr:rowOff>
        </xdr:from>
        <xdr:to>
          <xdr:col>9224</xdr:col>
          <xdr:colOff>323850</xdr:colOff>
          <xdr:row>131066</xdr:row>
          <xdr:rowOff>47625</xdr:rowOff>
        </xdr:to>
        <xdr:sp macro="" textlink="">
          <xdr:nvSpPr>
            <xdr:cNvPr id="2627" name="Object 579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196597</xdr:row>
          <xdr:rowOff>95250</xdr:rowOff>
        </xdr:from>
        <xdr:to>
          <xdr:col>9224</xdr:col>
          <xdr:colOff>323850</xdr:colOff>
          <xdr:row>196602</xdr:row>
          <xdr:rowOff>47625</xdr:rowOff>
        </xdr:to>
        <xdr:sp macro="" textlink="">
          <xdr:nvSpPr>
            <xdr:cNvPr id="2628" name="Object 580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262133</xdr:row>
          <xdr:rowOff>95250</xdr:rowOff>
        </xdr:from>
        <xdr:to>
          <xdr:col>9224</xdr:col>
          <xdr:colOff>323850</xdr:colOff>
          <xdr:row>262138</xdr:row>
          <xdr:rowOff>47625</xdr:rowOff>
        </xdr:to>
        <xdr:sp macro="" textlink="">
          <xdr:nvSpPr>
            <xdr:cNvPr id="2629" name="Object 581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327669</xdr:row>
          <xdr:rowOff>95250</xdr:rowOff>
        </xdr:from>
        <xdr:to>
          <xdr:col>9224</xdr:col>
          <xdr:colOff>323850</xdr:colOff>
          <xdr:row>327674</xdr:row>
          <xdr:rowOff>47625</xdr:rowOff>
        </xdr:to>
        <xdr:sp macro="" textlink="">
          <xdr:nvSpPr>
            <xdr:cNvPr id="2630" name="Object 582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393205</xdr:row>
          <xdr:rowOff>95250</xdr:rowOff>
        </xdr:from>
        <xdr:to>
          <xdr:col>9224</xdr:col>
          <xdr:colOff>323850</xdr:colOff>
          <xdr:row>393210</xdr:row>
          <xdr:rowOff>47625</xdr:rowOff>
        </xdr:to>
        <xdr:sp macro="" textlink="">
          <xdr:nvSpPr>
            <xdr:cNvPr id="2631" name="Object 583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458741</xdr:row>
          <xdr:rowOff>95250</xdr:rowOff>
        </xdr:from>
        <xdr:to>
          <xdr:col>9224</xdr:col>
          <xdr:colOff>323850</xdr:colOff>
          <xdr:row>458746</xdr:row>
          <xdr:rowOff>47625</xdr:rowOff>
        </xdr:to>
        <xdr:sp macro="" textlink="">
          <xdr:nvSpPr>
            <xdr:cNvPr id="2632" name="Object 584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524277</xdr:row>
          <xdr:rowOff>95250</xdr:rowOff>
        </xdr:from>
        <xdr:to>
          <xdr:col>9224</xdr:col>
          <xdr:colOff>323850</xdr:colOff>
          <xdr:row>524282</xdr:row>
          <xdr:rowOff>47625</xdr:rowOff>
        </xdr:to>
        <xdr:sp macro="" textlink="">
          <xdr:nvSpPr>
            <xdr:cNvPr id="2633" name="Object 585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589813</xdr:row>
          <xdr:rowOff>95250</xdr:rowOff>
        </xdr:from>
        <xdr:to>
          <xdr:col>9224</xdr:col>
          <xdr:colOff>323850</xdr:colOff>
          <xdr:row>589818</xdr:row>
          <xdr:rowOff>47625</xdr:rowOff>
        </xdr:to>
        <xdr:sp macro="" textlink="">
          <xdr:nvSpPr>
            <xdr:cNvPr id="2634" name="Object 586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655349</xdr:row>
          <xdr:rowOff>95250</xdr:rowOff>
        </xdr:from>
        <xdr:to>
          <xdr:col>9224</xdr:col>
          <xdr:colOff>323850</xdr:colOff>
          <xdr:row>655354</xdr:row>
          <xdr:rowOff>47625</xdr:rowOff>
        </xdr:to>
        <xdr:sp macro="" textlink="">
          <xdr:nvSpPr>
            <xdr:cNvPr id="2635" name="Object 587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720885</xdr:row>
          <xdr:rowOff>95250</xdr:rowOff>
        </xdr:from>
        <xdr:to>
          <xdr:col>9224</xdr:col>
          <xdr:colOff>323850</xdr:colOff>
          <xdr:row>720890</xdr:row>
          <xdr:rowOff>47625</xdr:rowOff>
        </xdr:to>
        <xdr:sp macro="" textlink="">
          <xdr:nvSpPr>
            <xdr:cNvPr id="2636" name="Object 588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786421</xdr:row>
          <xdr:rowOff>95250</xdr:rowOff>
        </xdr:from>
        <xdr:to>
          <xdr:col>9224</xdr:col>
          <xdr:colOff>323850</xdr:colOff>
          <xdr:row>786426</xdr:row>
          <xdr:rowOff>47625</xdr:rowOff>
        </xdr:to>
        <xdr:sp macro="" textlink="">
          <xdr:nvSpPr>
            <xdr:cNvPr id="2637" name="Object 589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851957</xdr:row>
          <xdr:rowOff>95250</xdr:rowOff>
        </xdr:from>
        <xdr:to>
          <xdr:col>9224</xdr:col>
          <xdr:colOff>323850</xdr:colOff>
          <xdr:row>851962</xdr:row>
          <xdr:rowOff>47625</xdr:rowOff>
        </xdr:to>
        <xdr:sp macro="" textlink="">
          <xdr:nvSpPr>
            <xdr:cNvPr id="2638" name="Object 590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917493</xdr:row>
          <xdr:rowOff>95250</xdr:rowOff>
        </xdr:from>
        <xdr:to>
          <xdr:col>9224</xdr:col>
          <xdr:colOff>323850</xdr:colOff>
          <xdr:row>917498</xdr:row>
          <xdr:rowOff>47625</xdr:rowOff>
        </xdr:to>
        <xdr:sp macro="" textlink="">
          <xdr:nvSpPr>
            <xdr:cNvPr id="2639" name="Object 591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9218</xdr:col>
          <xdr:colOff>200025</xdr:colOff>
          <xdr:row>983029</xdr:row>
          <xdr:rowOff>95250</xdr:rowOff>
        </xdr:from>
        <xdr:to>
          <xdr:col>9224</xdr:col>
          <xdr:colOff>323850</xdr:colOff>
          <xdr:row>983034</xdr:row>
          <xdr:rowOff>47625</xdr:rowOff>
        </xdr:to>
        <xdr:sp macro="" textlink="">
          <xdr:nvSpPr>
            <xdr:cNvPr id="2640" name="Object 592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10</xdr:row>
          <xdr:rowOff>95250</xdr:rowOff>
        </xdr:from>
        <xdr:to>
          <xdr:col>9480</xdr:col>
          <xdr:colOff>323850</xdr:colOff>
          <xdr:row>15</xdr:row>
          <xdr:rowOff>47625</xdr:rowOff>
        </xdr:to>
        <xdr:sp macro="" textlink="">
          <xdr:nvSpPr>
            <xdr:cNvPr id="2641" name="Object 593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65525</xdr:row>
          <xdr:rowOff>95250</xdr:rowOff>
        </xdr:from>
        <xdr:to>
          <xdr:col>9480</xdr:col>
          <xdr:colOff>323850</xdr:colOff>
          <xdr:row>65530</xdr:row>
          <xdr:rowOff>47625</xdr:rowOff>
        </xdr:to>
        <xdr:sp macro="" textlink="">
          <xdr:nvSpPr>
            <xdr:cNvPr id="2642" name="Object 594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131061</xdr:row>
          <xdr:rowOff>95250</xdr:rowOff>
        </xdr:from>
        <xdr:to>
          <xdr:col>9480</xdr:col>
          <xdr:colOff>323850</xdr:colOff>
          <xdr:row>131066</xdr:row>
          <xdr:rowOff>47625</xdr:rowOff>
        </xdr:to>
        <xdr:sp macro="" textlink="">
          <xdr:nvSpPr>
            <xdr:cNvPr id="2643" name="Object 595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196597</xdr:row>
          <xdr:rowOff>95250</xdr:rowOff>
        </xdr:from>
        <xdr:to>
          <xdr:col>9480</xdr:col>
          <xdr:colOff>323850</xdr:colOff>
          <xdr:row>196602</xdr:row>
          <xdr:rowOff>47625</xdr:rowOff>
        </xdr:to>
        <xdr:sp macro="" textlink="">
          <xdr:nvSpPr>
            <xdr:cNvPr id="2644" name="Object 596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262133</xdr:row>
          <xdr:rowOff>95250</xdr:rowOff>
        </xdr:from>
        <xdr:to>
          <xdr:col>9480</xdr:col>
          <xdr:colOff>323850</xdr:colOff>
          <xdr:row>262138</xdr:row>
          <xdr:rowOff>47625</xdr:rowOff>
        </xdr:to>
        <xdr:sp macro="" textlink="">
          <xdr:nvSpPr>
            <xdr:cNvPr id="2645" name="Object 597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327669</xdr:row>
          <xdr:rowOff>95250</xdr:rowOff>
        </xdr:from>
        <xdr:to>
          <xdr:col>9480</xdr:col>
          <xdr:colOff>323850</xdr:colOff>
          <xdr:row>327674</xdr:row>
          <xdr:rowOff>47625</xdr:rowOff>
        </xdr:to>
        <xdr:sp macro="" textlink="">
          <xdr:nvSpPr>
            <xdr:cNvPr id="2646" name="Object 598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393205</xdr:row>
          <xdr:rowOff>95250</xdr:rowOff>
        </xdr:from>
        <xdr:to>
          <xdr:col>9480</xdr:col>
          <xdr:colOff>323850</xdr:colOff>
          <xdr:row>393210</xdr:row>
          <xdr:rowOff>47625</xdr:rowOff>
        </xdr:to>
        <xdr:sp macro="" textlink="">
          <xdr:nvSpPr>
            <xdr:cNvPr id="2647" name="Object 599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458741</xdr:row>
          <xdr:rowOff>95250</xdr:rowOff>
        </xdr:from>
        <xdr:to>
          <xdr:col>9480</xdr:col>
          <xdr:colOff>323850</xdr:colOff>
          <xdr:row>458746</xdr:row>
          <xdr:rowOff>47625</xdr:rowOff>
        </xdr:to>
        <xdr:sp macro="" textlink="">
          <xdr:nvSpPr>
            <xdr:cNvPr id="2648" name="Object 600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524277</xdr:row>
          <xdr:rowOff>95250</xdr:rowOff>
        </xdr:from>
        <xdr:to>
          <xdr:col>9480</xdr:col>
          <xdr:colOff>323850</xdr:colOff>
          <xdr:row>524282</xdr:row>
          <xdr:rowOff>47625</xdr:rowOff>
        </xdr:to>
        <xdr:sp macro="" textlink="">
          <xdr:nvSpPr>
            <xdr:cNvPr id="2649" name="Object 601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589813</xdr:row>
          <xdr:rowOff>95250</xdr:rowOff>
        </xdr:from>
        <xdr:to>
          <xdr:col>9480</xdr:col>
          <xdr:colOff>323850</xdr:colOff>
          <xdr:row>589818</xdr:row>
          <xdr:rowOff>47625</xdr:rowOff>
        </xdr:to>
        <xdr:sp macro="" textlink="">
          <xdr:nvSpPr>
            <xdr:cNvPr id="2650" name="Object 602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655349</xdr:row>
          <xdr:rowOff>95250</xdr:rowOff>
        </xdr:from>
        <xdr:to>
          <xdr:col>9480</xdr:col>
          <xdr:colOff>323850</xdr:colOff>
          <xdr:row>655354</xdr:row>
          <xdr:rowOff>47625</xdr:rowOff>
        </xdr:to>
        <xdr:sp macro="" textlink="">
          <xdr:nvSpPr>
            <xdr:cNvPr id="2651" name="Object 603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720885</xdr:row>
          <xdr:rowOff>95250</xdr:rowOff>
        </xdr:from>
        <xdr:to>
          <xdr:col>9480</xdr:col>
          <xdr:colOff>323850</xdr:colOff>
          <xdr:row>720890</xdr:row>
          <xdr:rowOff>47625</xdr:rowOff>
        </xdr:to>
        <xdr:sp macro="" textlink="">
          <xdr:nvSpPr>
            <xdr:cNvPr id="2652" name="Object 604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786421</xdr:row>
          <xdr:rowOff>95250</xdr:rowOff>
        </xdr:from>
        <xdr:to>
          <xdr:col>9480</xdr:col>
          <xdr:colOff>323850</xdr:colOff>
          <xdr:row>786426</xdr:row>
          <xdr:rowOff>47625</xdr:rowOff>
        </xdr:to>
        <xdr:sp macro="" textlink="">
          <xdr:nvSpPr>
            <xdr:cNvPr id="2653" name="Object 605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851957</xdr:row>
          <xdr:rowOff>95250</xdr:rowOff>
        </xdr:from>
        <xdr:to>
          <xdr:col>9480</xdr:col>
          <xdr:colOff>323850</xdr:colOff>
          <xdr:row>851962</xdr:row>
          <xdr:rowOff>47625</xdr:rowOff>
        </xdr:to>
        <xdr:sp macro="" textlink="">
          <xdr:nvSpPr>
            <xdr:cNvPr id="2654" name="Object 606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917493</xdr:row>
          <xdr:rowOff>95250</xdr:rowOff>
        </xdr:from>
        <xdr:to>
          <xdr:col>9480</xdr:col>
          <xdr:colOff>323850</xdr:colOff>
          <xdr:row>917498</xdr:row>
          <xdr:rowOff>47625</xdr:rowOff>
        </xdr:to>
        <xdr:sp macro="" textlink="">
          <xdr:nvSpPr>
            <xdr:cNvPr id="2655" name="Object 607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9474</xdr:col>
          <xdr:colOff>200025</xdr:colOff>
          <xdr:row>983029</xdr:row>
          <xdr:rowOff>95250</xdr:rowOff>
        </xdr:from>
        <xdr:to>
          <xdr:col>9480</xdr:col>
          <xdr:colOff>323850</xdr:colOff>
          <xdr:row>983034</xdr:row>
          <xdr:rowOff>47625</xdr:rowOff>
        </xdr:to>
        <xdr:sp macro="" textlink="">
          <xdr:nvSpPr>
            <xdr:cNvPr id="2656" name="Object 608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10</xdr:row>
          <xdr:rowOff>95250</xdr:rowOff>
        </xdr:from>
        <xdr:to>
          <xdr:col>9736</xdr:col>
          <xdr:colOff>323850</xdr:colOff>
          <xdr:row>15</xdr:row>
          <xdr:rowOff>47625</xdr:rowOff>
        </xdr:to>
        <xdr:sp macro="" textlink="">
          <xdr:nvSpPr>
            <xdr:cNvPr id="2657" name="Object 609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65525</xdr:row>
          <xdr:rowOff>95250</xdr:rowOff>
        </xdr:from>
        <xdr:to>
          <xdr:col>9736</xdr:col>
          <xdr:colOff>323850</xdr:colOff>
          <xdr:row>65530</xdr:row>
          <xdr:rowOff>47625</xdr:rowOff>
        </xdr:to>
        <xdr:sp macro="" textlink="">
          <xdr:nvSpPr>
            <xdr:cNvPr id="2658" name="Object 610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131061</xdr:row>
          <xdr:rowOff>95250</xdr:rowOff>
        </xdr:from>
        <xdr:to>
          <xdr:col>9736</xdr:col>
          <xdr:colOff>323850</xdr:colOff>
          <xdr:row>131066</xdr:row>
          <xdr:rowOff>47625</xdr:rowOff>
        </xdr:to>
        <xdr:sp macro="" textlink="">
          <xdr:nvSpPr>
            <xdr:cNvPr id="2659" name="Object 611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196597</xdr:row>
          <xdr:rowOff>95250</xdr:rowOff>
        </xdr:from>
        <xdr:to>
          <xdr:col>9736</xdr:col>
          <xdr:colOff>323850</xdr:colOff>
          <xdr:row>196602</xdr:row>
          <xdr:rowOff>47625</xdr:rowOff>
        </xdr:to>
        <xdr:sp macro="" textlink="">
          <xdr:nvSpPr>
            <xdr:cNvPr id="2660" name="Object 612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262133</xdr:row>
          <xdr:rowOff>95250</xdr:rowOff>
        </xdr:from>
        <xdr:to>
          <xdr:col>9736</xdr:col>
          <xdr:colOff>323850</xdr:colOff>
          <xdr:row>262138</xdr:row>
          <xdr:rowOff>47625</xdr:rowOff>
        </xdr:to>
        <xdr:sp macro="" textlink="">
          <xdr:nvSpPr>
            <xdr:cNvPr id="2661" name="Object 613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327669</xdr:row>
          <xdr:rowOff>95250</xdr:rowOff>
        </xdr:from>
        <xdr:to>
          <xdr:col>9736</xdr:col>
          <xdr:colOff>323850</xdr:colOff>
          <xdr:row>327674</xdr:row>
          <xdr:rowOff>47625</xdr:rowOff>
        </xdr:to>
        <xdr:sp macro="" textlink="">
          <xdr:nvSpPr>
            <xdr:cNvPr id="2662" name="Object 614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393205</xdr:row>
          <xdr:rowOff>95250</xdr:rowOff>
        </xdr:from>
        <xdr:to>
          <xdr:col>9736</xdr:col>
          <xdr:colOff>323850</xdr:colOff>
          <xdr:row>393210</xdr:row>
          <xdr:rowOff>47625</xdr:rowOff>
        </xdr:to>
        <xdr:sp macro="" textlink="">
          <xdr:nvSpPr>
            <xdr:cNvPr id="2663" name="Object 615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458741</xdr:row>
          <xdr:rowOff>95250</xdr:rowOff>
        </xdr:from>
        <xdr:to>
          <xdr:col>9736</xdr:col>
          <xdr:colOff>323850</xdr:colOff>
          <xdr:row>458746</xdr:row>
          <xdr:rowOff>47625</xdr:rowOff>
        </xdr:to>
        <xdr:sp macro="" textlink="">
          <xdr:nvSpPr>
            <xdr:cNvPr id="2664" name="Object 616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524277</xdr:row>
          <xdr:rowOff>95250</xdr:rowOff>
        </xdr:from>
        <xdr:to>
          <xdr:col>9736</xdr:col>
          <xdr:colOff>323850</xdr:colOff>
          <xdr:row>524282</xdr:row>
          <xdr:rowOff>47625</xdr:rowOff>
        </xdr:to>
        <xdr:sp macro="" textlink="">
          <xdr:nvSpPr>
            <xdr:cNvPr id="2665" name="Object 617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589813</xdr:row>
          <xdr:rowOff>95250</xdr:rowOff>
        </xdr:from>
        <xdr:to>
          <xdr:col>9736</xdr:col>
          <xdr:colOff>323850</xdr:colOff>
          <xdr:row>589818</xdr:row>
          <xdr:rowOff>47625</xdr:rowOff>
        </xdr:to>
        <xdr:sp macro="" textlink="">
          <xdr:nvSpPr>
            <xdr:cNvPr id="2666" name="Object 618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655349</xdr:row>
          <xdr:rowOff>95250</xdr:rowOff>
        </xdr:from>
        <xdr:to>
          <xdr:col>9736</xdr:col>
          <xdr:colOff>323850</xdr:colOff>
          <xdr:row>655354</xdr:row>
          <xdr:rowOff>47625</xdr:rowOff>
        </xdr:to>
        <xdr:sp macro="" textlink="">
          <xdr:nvSpPr>
            <xdr:cNvPr id="2667" name="Object 619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720885</xdr:row>
          <xdr:rowOff>95250</xdr:rowOff>
        </xdr:from>
        <xdr:to>
          <xdr:col>9736</xdr:col>
          <xdr:colOff>323850</xdr:colOff>
          <xdr:row>720890</xdr:row>
          <xdr:rowOff>47625</xdr:rowOff>
        </xdr:to>
        <xdr:sp macro="" textlink="">
          <xdr:nvSpPr>
            <xdr:cNvPr id="2668" name="Object 620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786421</xdr:row>
          <xdr:rowOff>95250</xdr:rowOff>
        </xdr:from>
        <xdr:to>
          <xdr:col>9736</xdr:col>
          <xdr:colOff>323850</xdr:colOff>
          <xdr:row>786426</xdr:row>
          <xdr:rowOff>47625</xdr:rowOff>
        </xdr:to>
        <xdr:sp macro="" textlink="">
          <xdr:nvSpPr>
            <xdr:cNvPr id="2669" name="Object 621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851957</xdr:row>
          <xdr:rowOff>95250</xdr:rowOff>
        </xdr:from>
        <xdr:to>
          <xdr:col>9736</xdr:col>
          <xdr:colOff>323850</xdr:colOff>
          <xdr:row>851962</xdr:row>
          <xdr:rowOff>47625</xdr:rowOff>
        </xdr:to>
        <xdr:sp macro="" textlink="">
          <xdr:nvSpPr>
            <xdr:cNvPr id="2670" name="Object 622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917493</xdr:row>
          <xdr:rowOff>95250</xdr:rowOff>
        </xdr:from>
        <xdr:to>
          <xdr:col>9736</xdr:col>
          <xdr:colOff>323850</xdr:colOff>
          <xdr:row>917498</xdr:row>
          <xdr:rowOff>47625</xdr:rowOff>
        </xdr:to>
        <xdr:sp macro="" textlink="">
          <xdr:nvSpPr>
            <xdr:cNvPr id="2671" name="Object 623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9730</xdr:col>
          <xdr:colOff>200025</xdr:colOff>
          <xdr:row>983029</xdr:row>
          <xdr:rowOff>95250</xdr:rowOff>
        </xdr:from>
        <xdr:to>
          <xdr:col>9736</xdr:col>
          <xdr:colOff>323850</xdr:colOff>
          <xdr:row>983034</xdr:row>
          <xdr:rowOff>47625</xdr:rowOff>
        </xdr:to>
        <xdr:sp macro="" textlink="">
          <xdr:nvSpPr>
            <xdr:cNvPr id="2672" name="Object 624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10</xdr:row>
          <xdr:rowOff>95250</xdr:rowOff>
        </xdr:from>
        <xdr:to>
          <xdr:col>9992</xdr:col>
          <xdr:colOff>323850</xdr:colOff>
          <xdr:row>15</xdr:row>
          <xdr:rowOff>47625</xdr:rowOff>
        </xdr:to>
        <xdr:sp macro="" textlink="">
          <xdr:nvSpPr>
            <xdr:cNvPr id="2673" name="Object 625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65525</xdr:row>
          <xdr:rowOff>95250</xdr:rowOff>
        </xdr:from>
        <xdr:to>
          <xdr:col>9992</xdr:col>
          <xdr:colOff>323850</xdr:colOff>
          <xdr:row>65530</xdr:row>
          <xdr:rowOff>47625</xdr:rowOff>
        </xdr:to>
        <xdr:sp macro="" textlink="">
          <xdr:nvSpPr>
            <xdr:cNvPr id="2674" name="Object 626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131061</xdr:row>
          <xdr:rowOff>95250</xdr:rowOff>
        </xdr:from>
        <xdr:to>
          <xdr:col>9992</xdr:col>
          <xdr:colOff>323850</xdr:colOff>
          <xdr:row>131066</xdr:row>
          <xdr:rowOff>47625</xdr:rowOff>
        </xdr:to>
        <xdr:sp macro="" textlink="">
          <xdr:nvSpPr>
            <xdr:cNvPr id="2675" name="Object 627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196597</xdr:row>
          <xdr:rowOff>95250</xdr:rowOff>
        </xdr:from>
        <xdr:to>
          <xdr:col>9992</xdr:col>
          <xdr:colOff>323850</xdr:colOff>
          <xdr:row>196602</xdr:row>
          <xdr:rowOff>47625</xdr:rowOff>
        </xdr:to>
        <xdr:sp macro="" textlink="">
          <xdr:nvSpPr>
            <xdr:cNvPr id="2676" name="Object 628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262133</xdr:row>
          <xdr:rowOff>95250</xdr:rowOff>
        </xdr:from>
        <xdr:to>
          <xdr:col>9992</xdr:col>
          <xdr:colOff>323850</xdr:colOff>
          <xdr:row>262138</xdr:row>
          <xdr:rowOff>47625</xdr:rowOff>
        </xdr:to>
        <xdr:sp macro="" textlink="">
          <xdr:nvSpPr>
            <xdr:cNvPr id="2677" name="Object 629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327669</xdr:row>
          <xdr:rowOff>95250</xdr:rowOff>
        </xdr:from>
        <xdr:to>
          <xdr:col>9992</xdr:col>
          <xdr:colOff>323850</xdr:colOff>
          <xdr:row>327674</xdr:row>
          <xdr:rowOff>47625</xdr:rowOff>
        </xdr:to>
        <xdr:sp macro="" textlink="">
          <xdr:nvSpPr>
            <xdr:cNvPr id="2678" name="Object 630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393205</xdr:row>
          <xdr:rowOff>95250</xdr:rowOff>
        </xdr:from>
        <xdr:to>
          <xdr:col>9992</xdr:col>
          <xdr:colOff>323850</xdr:colOff>
          <xdr:row>393210</xdr:row>
          <xdr:rowOff>47625</xdr:rowOff>
        </xdr:to>
        <xdr:sp macro="" textlink="">
          <xdr:nvSpPr>
            <xdr:cNvPr id="2679" name="Object 631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458741</xdr:row>
          <xdr:rowOff>95250</xdr:rowOff>
        </xdr:from>
        <xdr:to>
          <xdr:col>9992</xdr:col>
          <xdr:colOff>323850</xdr:colOff>
          <xdr:row>458746</xdr:row>
          <xdr:rowOff>47625</xdr:rowOff>
        </xdr:to>
        <xdr:sp macro="" textlink="">
          <xdr:nvSpPr>
            <xdr:cNvPr id="2680" name="Object 632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524277</xdr:row>
          <xdr:rowOff>95250</xdr:rowOff>
        </xdr:from>
        <xdr:to>
          <xdr:col>9992</xdr:col>
          <xdr:colOff>323850</xdr:colOff>
          <xdr:row>524282</xdr:row>
          <xdr:rowOff>47625</xdr:rowOff>
        </xdr:to>
        <xdr:sp macro="" textlink="">
          <xdr:nvSpPr>
            <xdr:cNvPr id="2681" name="Object 633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589813</xdr:row>
          <xdr:rowOff>95250</xdr:rowOff>
        </xdr:from>
        <xdr:to>
          <xdr:col>9992</xdr:col>
          <xdr:colOff>323850</xdr:colOff>
          <xdr:row>589818</xdr:row>
          <xdr:rowOff>47625</xdr:rowOff>
        </xdr:to>
        <xdr:sp macro="" textlink="">
          <xdr:nvSpPr>
            <xdr:cNvPr id="2682" name="Object 634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655349</xdr:row>
          <xdr:rowOff>95250</xdr:rowOff>
        </xdr:from>
        <xdr:to>
          <xdr:col>9992</xdr:col>
          <xdr:colOff>323850</xdr:colOff>
          <xdr:row>655354</xdr:row>
          <xdr:rowOff>47625</xdr:rowOff>
        </xdr:to>
        <xdr:sp macro="" textlink="">
          <xdr:nvSpPr>
            <xdr:cNvPr id="2683" name="Object 635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720885</xdr:row>
          <xdr:rowOff>95250</xdr:rowOff>
        </xdr:from>
        <xdr:to>
          <xdr:col>9992</xdr:col>
          <xdr:colOff>323850</xdr:colOff>
          <xdr:row>720890</xdr:row>
          <xdr:rowOff>47625</xdr:rowOff>
        </xdr:to>
        <xdr:sp macro="" textlink="">
          <xdr:nvSpPr>
            <xdr:cNvPr id="2684" name="Object 636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786421</xdr:row>
          <xdr:rowOff>95250</xdr:rowOff>
        </xdr:from>
        <xdr:to>
          <xdr:col>9992</xdr:col>
          <xdr:colOff>323850</xdr:colOff>
          <xdr:row>786426</xdr:row>
          <xdr:rowOff>47625</xdr:rowOff>
        </xdr:to>
        <xdr:sp macro="" textlink="">
          <xdr:nvSpPr>
            <xdr:cNvPr id="2685" name="Object 637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851957</xdr:row>
          <xdr:rowOff>95250</xdr:rowOff>
        </xdr:from>
        <xdr:to>
          <xdr:col>9992</xdr:col>
          <xdr:colOff>323850</xdr:colOff>
          <xdr:row>851962</xdr:row>
          <xdr:rowOff>47625</xdr:rowOff>
        </xdr:to>
        <xdr:sp macro="" textlink="">
          <xdr:nvSpPr>
            <xdr:cNvPr id="2686" name="Object 638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917493</xdr:row>
          <xdr:rowOff>95250</xdr:rowOff>
        </xdr:from>
        <xdr:to>
          <xdr:col>9992</xdr:col>
          <xdr:colOff>323850</xdr:colOff>
          <xdr:row>917498</xdr:row>
          <xdr:rowOff>47625</xdr:rowOff>
        </xdr:to>
        <xdr:sp macro="" textlink="">
          <xdr:nvSpPr>
            <xdr:cNvPr id="2687" name="Object 639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9986</xdr:col>
          <xdr:colOff>200025</xdr:colOff>
          <xdr:row>983029</xdr:row>
          <xdr:rowOff>95250</xdr:rowOff>
        </xdr:from>
        <xdr:to>
          <xdr:col>9992</xdr:col>
          <xdr:colOff>323850</xdr:colOff>
          <xdr:row>983034</xdr:row>
          <xdr:rowOff>47625</xdr:rowOff>
        </xdr:to>
        <xdr:sp macro="" textlink="">
          <xdr:nvSpPr>
            <xdr:cNvPr id="2688" name="Object 640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10</xdr:row>
          <xdr:rowOff>95250</xdr:rowOff>
        </xdr:from>
        <xdr:to>
          <xdr:col>10248</xdr:col>
          <xdr:colOff>323850</xdr:colOff>
          <xdr:row>15</xdr:row>
          <xdr:rowOff>47625</xdr:rowOff>
        </xdr:to>
        <xdr:sp macro="" textlink="">
          <xdr:nvSpPr>
            <xdr:cNvPr id="2689" name="Object 641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65525</xdr:row>
          <xdr:rowOff>95250</xdr:rowOff>
        </xdr:from>
        <xdr:to>
          <xdr:col>10248</xdr:col>
          <xdr:colOff>323850</xdr:colOff>
          <xdr:row>65530</xdr:row>
          <xdr:rowOff>47625</xdr:rowOff>
        </xdr:to>
        <xdr:sp macro="" textlink="">
          <xdr:nvSpPr>
            <xdr:cNvPr id="2690" name="Object 642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131061</xdr:row>
          <xdr:rowOff>95250</xdr:rowOff>
        </xdr:from>
        <xdr:to>
          <xdr:col>10248</xdr:col>
          <xdr:colOff>323850</xdr:colOff>
          <xdr:row>131066</xdr:row>
          <xdr:rowOff>47625</xdr:rowOff>
        </xdr:to>
        <xdr:sp macro="" textlink="">
          <xdr:nvSpPr>
            <xdr:cNvPr id="2691" name="Object 643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196597</xdr:row>
          <xdr:rowOff>95250</xdr:rowOff>
        </xdr:from>
        <xdr:to>
          <xdr:col>10248</xdr:col>
          <xdr:colOff>323850</xdr:colOff>
          <xdr:row>196602</xdr:row>
          <xdr:rowOff>47625</xdr:rowOff>
        </xdr:to>
        <xdr:sp macro="" textlink="">
          <xdr:nvSpPr>
            <xdr:cNvPr id="2692" name="Object 644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262133</xdr:row>
          <xdr:rowOff>95250</xdr:rowOff>
        </xdr:from>
        <xdr:to>
          <xdr:col>10248</xdr:col>
          <xdr:colOff>323850</xdr:colOff>
          <xdr:row>262138</xdr:row>
          <xdr:rowOff>47625</xdr:rowOff>
        </xdr:to>
        <xdr:sp macro="" textlink="">
          <xdr:nvSpPr>
            <xdr:cNvPr id="2693" name="Object 645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327669</xdr:row>
          <xdr:rowOff>95250</xdr:rowOff>
        </xdr:from>
        <xdr:to>
          <xdr:col>10248</xdr:col>
          <xdr:colOff>323850</xdr:colOff>
          <xdr:row>327674</xdr:row>
          <xdr:rowOff>47625</xdr:rowOff>
        </xdr:to>
        <xdr:sp macro="" textlink="">
          <xdr:nvSpPr>
            <xdr:cNvPr id="2694" name="Object 646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393205</xdr:row>
          <xdr:rowOff>95250</xdr:rowOff>
        </xdr:from>
        <xdr:to>
          <xdr:col>10248</xdr:col>
          <xdr:colOff>323850</xdr:colOff>
          <xdr:row>393210</xdr:row>
          <xdr:rowOff>47625</xdr:rowOff>
        </xdr:to>
        <xdr:sp macro="" textlink="">
          <xdr:nvSpPr>
            <xdr:cNvPr id="2695" name="Object 647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458741</xdr:row>
          <xdr:rowOff>95250</xdr:rowOff>
        </xdr:from>
        <xdr:to>
          <xdr:col>10248</xdr:col>
          <xdr:colOff>323850</xdr:colOff>
          <xdr:row>458746</xdr:row>
          <xdr:rowOff>47625</xdr:rowOff>
        </xdr:to>
        <xdr:sp macro="" textlink="">
          <xdr:nvSpPr>
            <xdr:cNvPr id="2696" name="Object 648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524277</xdr:row>
          <xdr:rowOff>95250</xdr:rowOff>
        </xdr:from>
        <xdr:to>
          <xdr:col>10248</xdr:col>
          <xdr:colOff>323850</xdr:colOff>
          <xdr:row>524282</xdr:row>
          <xdr:rowOff>47625</xdr:rowOff>
        </xdr:to>
        <xdr:sp macro="" textlink="">
          <xdr:nvSpPr>
            <xdr:cNvPr id="2697" name="Object 649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589813</xdr:row>
          <xdr:rowOff>95250</xdr:rowOff>
        </xdr:from>
        <xdr:to>
          <xdr:col>10248</xdr:col>
          <xdr:colOff>323850</xdr:colOff>
          <xdr:row>589818</xdr:row>
          <xdr:rowOff>47625</xdr:rowOff>
        </xdr:to>
        <xdr:sp macro="" textlink="">
          <xdr:nvSpPr>
            <xdr:cNvPr id="2698" name="Object 650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655349</xdr:row>
          <xdr:rowOff>95250</xdr:rowOff>
        </xdr:from>
        <xdr:to>
          <xdr:col>10248</xdr:col>
          <xdr:colOff>323850</xdr:colOff>
          <xdr:row>655354</xdr:row>
          <xdr:rowOff>47625</xdr:rowOff>
        </xdr:to>
        <xdr:sp macro="" textlink="">
          <xdr:nvSpPr>
            <xdr:cNvPr id="2699" name="Object 651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720885</xdr:row>
          <xdr:rowOff>95250</xdr:rowOff>
        </xdr:from>
        <xdr:to>
          <xdr:col>10248</xdr:col>
          <xdr:colOff>323850</xdr:colOff>
          <xdr:row>720890</xdr:row>
          <xdr:rowOff>47625</xdr:rowOff>
        </xdr:to>
        <xdr:sp macro="" textlink="">
          <xdr:nvSpPr>
            <xdr:cNvPr id="2700" name="Object 652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786421</xdr:row>
          <xdr:rowOff>95250</xdr:rowOff>
        </xdr:from>
        <xdr:to>
          <xdr:col>10248</xdr:col>
          <xdr:colOff>323850</xdr:colOff>
          <xdr:row>786426</xdr:row>
          <xdr:rowOff>47625</xdr:rowOff>
        </xdr:to>
        <xdr:sp macro="" textlink="">
          <xdr:nvSpPr>
            <xdr:cNvPr id="2701" name="Object 653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851957</xdr:row>
          <xdr:rowOff>95250</xdr:rowOff>
        </xdr:from>
        <xdr:to>
          <xdr:col>10248</xdr:col>
          <xdr:colOff>323850</xdr:colOff>
          <xdr:row>851962</xdr:row>
          <xdr:rowOff>47625</xdr:rowOff>
        </xdr:to>
        <xdr:sp macro="" textlink="">
          <xdr:nvSpPr>
            <xdr:cNvPr id="2702" name="Object 654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917493</xdr:row>
          <xdr:rowOff>95250</xdr:rowOff>
        </xdr:from>
        <xdr:to>
          <xdr:col>10248</xdr:col>
          <xdr:colOff>323850</xdr:colOff>
          <xdr:row>917498</xdr:row>
          <xdr:rowOff>47625</xdr:rowOff>
        </xdr:to>
        <xdr:sp macro="" textlink="">
          <xdr:nvSpPr>
            <xdr:cNvPr id="2703" name="Object 655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10242</xdr:col>
          <xdr:colOff>200025</xdr:colOff>
          <xdr:row>983029</xdr:row>
          <xdr:rowOff>95250</xdr:rowOff>
        </xdr:from>
        <xdr:to>
          <xdr:col>10248</xdr:col>
          <xdr:colOff>323850</xdr:colOff>
          <xdr:row>983034</xdr:row>
          <xdr:rowOff>47625</xdr:rowOff>
        </xdr:to>
        <xdr:sp macro="" textlink="">
          <xdr:nvSpPr>
            <xdr:cNvPr id="2704" name="Object 656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10</xdr:row>
          <xdr:rowOff>95250</xdr:rowOff>
        </xdr:from>
        <xdr:to>
          <xdr:col>10504</xdr:col>
          <xdr:colOff>323850</xdr:colOff>
          <xdr:row>15</xdr:row>
          <xdr:rowOff>47625</xdr:rowOff>
        </xdr:to>
        <xdr:sp macro="" textlink="">
          <xdr:nvSpPr>
            <xdr:cNvPr id="2705" name="Object 657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65525</xdr:row>
          <xdr:rowOff>95250</xdr:rowOff>
        </xdr:from>
        <xdr:to>
          <xdr:col>10504</xdr:col>
          <xdr:colOff>323850</xdr:colOff>
          <xdr:row>65530</xdr:row>
          <xdr:rowOff>47625</xdr:rowOff>
        </xdr:to>
        <xdr:sp macro="" textlink="">
          <xdr:nvSpPr>
            <xdr:cNvPr id="2706" name="Object 658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131061</xdr:row>
          <xdr:rowOff>95250</xdr:rowOff>
        </xdr:from>
        <xdr:to>
          <xdr:col>10504</xdr:col>
          <xdr:colOff>323850</xdr:colOff>
          <xdr:row>131066</xdr:row>
          <xdr:rowOff>47625</xdr:rowOff>
        </xdr:to>
        <xdr:sp macro="" textlink="">
          <xdr:nvSpPr>
            <xdr:cNvPr id="2707" name="Object 659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196597</xdr:row>
          <xdr:rowOff>95250</xdr:rowOff>
        </xdr:from>
        <xdr:to>
          <xdr:col>10504</xdr:col>
          <xdr:colOff>323850</xdr:colOff>
          <xdr:row>196602</xdr:row>
          <xdr:rowOff>47625</xdr:rowOff>
        </xdr:to>
        <xdr:sp macro="" textlink="">
          <xdr:nvSpPr>
            <xdr:cNvPr id="2708" name="Object 660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262133</xdr:row>
          <xdr:rowOff>95250</xdr:rowOff>
        </xdr:from>
        <xdr:to>
          <xdr:col>10504</xdr:col>
          <xdr:colOff>323850</xdr:colOff>
          <xdr:row>262138</xdr:row>
          <xdr:rowOff>47625</xdr:rowOff>
        </xdr:to>
        <xdr:sp macro="" textlink="">
          <xdr:nvSpPr>
            <xdr:cNvPr id="2709" name="Object 661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327669</xdr:row>
          <xdr:rowOff>95250</xdr:rowOff>
        </xdr:from>
        <xdr:to>
          <xdr:col>10504</xdr:col>
          <xdr:colOff>323850</xdr:colOff>
          <xdr:row>327674</xdr:row>
          <xdr:rowOff>47625</xdr:rowOff>
        </xdr:to>
        <xdr:sp macro="" textlink="">
          <xdr:nvSpPr>
            <xdr:cNvPr id="2710" name="Object 662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393205</xdr:row>
          <xdr:rowOff>95250</xdr:rowOff>
        </xdr:from>
        <xdr:to>
          <xdr:col>10504</xdr:col>
          <xdr:colOff>323850</xdr:colOff>
          <xdr:row>393210</xdr:row>
          <xdr:rowOff>47625</xdr:rowOff>
        </xdr:to>
        <xdr:sp macro="" textlink="">
          <xdr:nvSpPr>
            <xdr:cNvPr id="2711" name="Object 663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458741</xdr:row>
          <xdr:rowOff>95250</xdr:rowOff>
        </xdr:from>
        <xdr:to>
          <xdr:col>10504</xdr:col>
          <xdr:colOff>323850</xdr:colOff>
          <xdr:row>458746</xdr:row>
          <xdr:rowOff>47625</xdr:rowOff>
        </xdr:to>
        <xdr:sp macro="" textlink="">
          <xdr:nvSpPr>
            <xdr:cNvPr id="2712" name="Object 664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524277</xdr:row>
          <xdr:rowOff>95250</xdr:rowOff>
        </xdr:from>
        <xdr:to>
          <xdr:col>10504</xdr:col>
          <xdr:colOff>323850</xdr:colOff>
          <xdr:row>524282</xdr:row>
          <xdr:rowOff>47625</xdr:rowOff>
        </xdr:to>
        <xdr:sp macro="" textlink="">
          <xdr:nvSpPr>
            <xdr:cNvPr id="2713" name="Object 665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589813</xdr:row>
          <xdr:rowOff>95250</xdr:rowOff>
        </xdr:from>
        <xdr:to>
          <xdr:col>10504</xdr:col>
          <xdr:colOff>323850</xdr:colOff>
          <xdr:row>589818</xdr:row>
          <xdr:rowOff>47625</xdr:rowOff>
        </xdr:to>
        <xdr:sp macro="" textlink="">
          <xdr:nvSpPr>
            <xdr:cNvPr id="2714" name="Object 666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655349</xdr:row>
          <xdr:rowOff>95250</xdr:rowOff>
        </xdr:from>
        <xdr:to>
          <xdr:col>10504</xdr:col>
          <xdr:colOff>323850</xdr:colOff>
          <xdr:row>655354</xdr:row>
          <xdr:rowOff>47625</xdr:rowOff>
        </xdr:to>
        <xdr:sp macro="" textlink="">
          <xdr:nvSpPr>
            <xdr:cNvPr id="2715" name="Object 667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720885</xdr:row>
          <xdr:rowOff>95250</xdr:rowOff>
        </xdr:from>
        <xdr:to>
          <xdr:col>10504</xdr:col>
          <xdr:colOff>323850</xdr:colOff>
          <xdr:row>720890</xdr:row>
          <xdr:rowOff>47625</xdr:rowOff>
        </xdr:to>
        <xdr:sp macro="" textlink="">
          <xdr:nvSpPr>
            <xdr:cNvPr id="2716" name="Object 668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786421</xdr:row>
          <xdr:rowOff>95250</xdr:rowOff>
        </xdr:from>
        <xdr:to>
          <xdr:col>10504</xdr:col>
          <xdr:colOff>323850</xdr:colOff>
          <xdr:row>786426</xdr:row>
          <xdr:rowOff>47625</xdr:rowOff>
        </xdr:to>
        <xdr:sp macro="" textlink="">
          <xdr:nvSpPr>
            <xdr:cNvPr id="2717" name="Object 669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851957</xdr:row>
          <xdr:rowOff>95250</xdr:rowOff>
        </xdr:from>
        <xdr:to>
          <xdr:col>10504</xdr:col>
          <xdr:colOff>323850</xdr:colOff>
          <xdr:row>851962</xdr:row>
          <xdr:rowOff>47625</xdr:rowOff>
        </xdr:to>
        <xdr:sp macro="" textlink="">
          <xdr:nvSpPr>
            <xdr:cNvPr id="2718" name="Object 670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917493</xdr:row>
          <xdr:rowOff>95250</xdr:rowOff>
        </xdr:from>
        <xdr:to>
          <xdr:col>10504</xdr:col>
          <xdr:colOff>323850</xdr:colOff>
          <xdr:row>917498</xdr:row>
          <xdr:rowOff>47625</xdr:rowOff>
        </xdr:to>
        <xdr:sp macro="" textlink="">
          <xdr:nvSpPr>
            <xdr:cNvPr id="2719" name="Object 671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10498</xdr:col>
          <xdr:colOff>200025</xdr:colOff>
          <xdr:row>983029</xdr:row>
          <xdr:rowOff>95250</xdr:rowOff>
        </xdr:from>
        <xdr:to>
          <xdr:col>10504</xdr:col>
          <xdr:colOff>323850</xdr:colOff>
          <xdr:row>983034</xdr:row>
          <xdr:rowOff>47625</xdr:rowOff>
        </xdr:to>
        <xdr:sp macro="" textlink="">
          <xdr:nvSpPr>
            <xdr:cNvPr id="2720" name="Object 672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10</xdr:row>
          <xdr:rowOff>95250</xdr:rowOff>
        </xdr:from>
        <xdr:to>
          <xdr:col>10760</xdr:col>
          <xdr:colOff>323850</xdr:colOff>
          <xdr:row>15</xdr:row>
          <xdr:rowOff>47625</xdr:rowOff>
        </xdr:to>
        <xdr:sp macro="" textlink="">
          <xdr:nvSpPr>
            <xdr:cNvPr id="2721" name="Object 673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65525</xdr:row>
          <xdr:rowOff>95250</xdr:rowOff>
        </xdr:from>
        <xdr:to>
          <xdr:col>10760</xdr:col>
          <xdr:colOff>323850</xdr:colOff>
          <xdr:row>65530</xdr:row>
          <xdr:rowOff>47625</xdr:rowOff>
        </xdr:to>
        <xdr:sp macro="" textlink="">
          <xdr:nvSpPr>
            <xdr:cNvPr id="2722" name="Object 674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131061</xdr:row>
          <xdr:rowOff>95250</xdr:rowOff>
        </xdr:from>
        <xdr:to>
          <xdr:col>10760</xdr:col>
          <xdr:colOff>323850</xdr:colOff>
          <xdr:row>131066</xdr:row>
          <xdr:rowOff>47625</xdr:rowOff>
        </xdr:to>
        <xdr:sp macro="" textlink="">
          <xdr:nvSpPr>
            <xdr:cNvPr id="2723" name="Object 675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196597</xdr:row>
          <xdr:rowOff>95250</xdr:rowOff>
        </xdr:from>
        <xdr:to>
          <xdr:col>10760</xdr:col>
          <xdr:colOff>323850</xdr:colOff>
          <xdr:row>196602</xdr:row>
          <xdr:rowOff>47625</xdr:rowOff>
        </xdr:to>
        <xdr:sp macro="" textlink="">
          <xdr:nvSpPr>
            <xdr:cNvPr id="2724" name="Object 676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262133</xdr:row>
          <xdr:rowOff>95250</xdr:rowOff>
        </xdr:from>
        <xdr:to>
          <xdr:col>10760</xdr:col>
          <xdr:colOff>323850</xdr:colOff>
          <xdr:row>262138</xdr:row>
          <xdr:rowOff>47625</xdr:rowOff>
        </xdr:to>
        <xdr:sp macro="" textlink="">
          <xdr:nvSpPr>
            <xdr:cNvPr id="2725" name="Object 677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327669</xdr:row>
          <xdr:rowOff>95250</xdr:rowOff>
        </xdr:from>
        <xdr:to>
          <xdr:col>10760</xdr:col>
          <xdr:colOff>323850</xdr:colOff>
          <xdr:row>327674</xdr:row>
          <xdr:rowOff>47625</xdr:rowOff>
        </xdr:to>
        <xdr:sp macro="" textlink="">
          <xdr:nvSpPr>
            <xdr:cNvPr id="2726" name="Object 678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393205</xdr:row>
          <xdr:rowOff>95250</xdr:rowOff>
        </xdr:from>
        <xdr:to>
          <xdr:col>10760</xdr:col>
          <xdr:colOff>323850</xdr:colOff>
          <xdr:row>393210</xdr:row>
          <xdr:rowOff>47625</xdr:rowOff>
        </xdr:to>
        <xdr:sp macro="" textlink="">
          <xdr:nvSpPr>
            <xdr:cNvPr id="2727" name="Object 679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458741</xdr:row>
          <xdr:rowOff>95250</xdr:rowOff>
        </xdr:from>
        <xdr:to>
          <xdr:col>10760</xdr:col>
          <xdr:colOff>323850</xdr:colOff>
          <xdr:row>458746</xdr:row>
          <xdr:rowOff>47625</xdr:rowOff>
        </xdr:to>
        <xdr:sp macro="" textlink="">
          <xdr:nvSpPr>
            <xdr:cNvPr id="2728" name="Object 680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524277</xdr:row>
          <xdr:rowOff>95250</xdr:rowOff>
        </xdr:from>
        <xdr:to>
          <xdr:col>10760</xdr:col>
          <xdr:colOff>323850</xdr:colOff>
          <xdr:row>524282</xdr:row>
          <xdr:rowOff>47625</xdr:rowOff>
        </xdr:to>
        <xdr:sp macro="" textlink="">
          <xdr:nvSpPr>
            <xdr:cNvPr id="2729" name="Object 681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589813</xdr:row>
          <xdr:rowOff>95250</xdr:rowOff>
        </xdr:from>
        <xdr:to>
          <xdr:col>10760</xdr:col>
          <xdr:colOff>323850</xdr:colOff>
          <xdr:row>589818</xdr:row>
          <xdr:rowOff>47625</xdr:rowOff>
        </xdr:to>
        <xdr:sp macro="" textlink="">
          <xdr:nvSpPr>
            <xdr:cNvPr id="2730" name="Object 682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655349</xdr:row>
          <xdr:rowOff>95250</xdr:rowOff>
        </xdr:from>
        <xdr:to>
          <xdr:col>10760</xdr:col>
          <xdr:colOff>323850</xdr:colOff>
          <xdr:row>655354</xdr:row>
          <xdr:rowOff>47625</xdr:rowOff>
        </xdr:to>
        <xdr:sp macro="" textlink="">
          <xdr:nvSpPr>
            <xdr:cNvPr id="2731" name="Object 683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720885</xdr:row>
          <xdr:rowOff>95250</xdr:rowOff>
        </xdr:from>
        <xdr:to>
          <xdr:col>10760</xdr:col>
          <xdr:colOff>323850</xdr:colOff>
          <xdr:row>720890</xdr:row>
          <xdr:rowOff>47625</xdr:rowOff>
        </xdr:to>
        <xdr:sp macro="" textlink="">
          <xdr:nvSpPr>
            <xdr:cNvPr id="2732" name="Object 684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786421</xdr:row>
          <xdr:rowOff>95250</xdr:rowOff>
        </xdr:from>
        <xdr:to>
          <xdr:col>10760</xdr:col>
          <xdr:colOff>323850</xdr:colOff>
          <xdr:row>786426</xdr:row>
          <xdr:rowOff>47625</xdr:rowOff>
        </xdr:to>
        <xdr:sp macro="" textlink="">
          <xdr:nvSpPr>
            <xdr:cNvPr id="2733" name="Object 685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851957</xdr:row>
          <xdr:rowOff>95250</xdr:rowOff>
        </xdr:from>
        <xdr:to>
          <xdr:col>10760</xdr:col>
          <xdr:colOff>323850</xdr:colOff>
          <xdr:row>851962</xdr:row>
          <xdr:rowOff>47625</xdr:rowOff>
        </xdr:to>
        <xdr:sp macro="" textlink="">
          <xdr:nvSpPr>
            <xdr:cNvPr id="2734" name="Object 686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917493</xdr:row>
          <xdr:rowOff>95250</xdr:rowOff>
        </xdr:from>
        <xdr:to>
          <xdr:col>10760</xdr:col>
          <xdr:colOff>323850</xdr:colOff>
          <xdr:row>917498</xdr:row>
          <xdr:rowOff>47625</xdr:rowOff>
        </xdr:to>
        <xdr:sp macro="" textlink="">
          <xdr:nvSpPr>
            <xdr:cNvPr id="2735" name="Object 687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10754</xdr:col>
          <xdr:colOff>200025</xdr:colOff>
          <xdr:row>983029</xdr:row>
          <xdr:rowOff>95250</xdr:rowOff>
        </xdr:from>
        <xdr:to>
          <xdr:col>10760</xdr:col>
          <xdr:colOff>323850</xdr:colOff>
          <xdr:row>983034</xdr:row>
          <xdr:rowOff>47625</xdr:rowOff>
        </xdr:to>
        <xdr:sp macro="" textlink="">
          <xdr:nvSpPr>
            <xdr:cNvPr id="2736" name="Object 688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10</xdr:row>
          <xdr:rowOff>95250</xdr:rowOff>
        </xdr:from>
        <xdr:to>
          <xdr:col>11016</xdr:col>
          <xdr:colOff>323850</xdr:colOff>
          <xdr:row>15</xdr:row>
          <xdr:rowOff>47625</xdr:rowOff>
        </xdr:to>
        <xdr:sp macro="" textlink="">
          <xdr:nvSpPr>
            <xdr:cNvPr id="2737" name="Object 689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65525</xdr:row>
          <xdr:rowOff>95250</xdr:rowOff>
        </xdr:from>
        <xdr:to>
          <xdr:col>11016</xdr:col>
          <xdr:colOff>323850</xdr:colOff>
          <xdr:row>65530</xdr:row>
          <xdr:rowOff>47625</xdr:rowOff>
        </xdr:to>
        <xdr:sp macro="" textlink="">
          <xdr:nvSpPr>
            <xdr:cNvPr id="2738" name="Object 690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131061</xdr:row>
          <xdr:rowOff>95250</xdr:rowOff>
        </xdr:from>
        <xdr:to>
          <xdr:col>11016</xdr:col>
          <xdr:colOff>323850</xdr:colOff>
          <xdr:row>131066</xdr:row>
          <xdr:rowOff>47625</xdr:rowOff>
        </xdr:to>
        <xdr:sp macro="" textlink="">
          <xdr:nvSpPr>
            <xdr:cNvPr id="2739" name="Object 691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196597</xdr:row>
          <xdr:rowOff>95250</xdr:rowOff>
        </xdr:from>
        <xdr:to>
          <xdr:col>11016</xdr:col>
          <xdr:colOff>323850</xdr:colOff>
          <xdr:row>196602</xdr:row>
          <xdr:rowOff>47625</xdr:rowOff>
        </xdr:to>
        <xdr:sp macro="" textlink="">
          <xdr:nvSpPr>
            <xdr:cNvPr id="2740" name="Object 692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262133</xdr:row>
          <xdr:rowOff>95250</xdr:rowOff>
        </xdr:from>
        <xdr:to>
          <xdr:col>11016</xdr:col>
          <xdr:colOff>323850</xdr:colOff>
          <xdr:row>262138</xdr:row>
          <xdr:rowOff>47625</xdr:rowOff>
        </xdr:to>
        <xdr:sp macro="" textlink="">
          <xdr:nvSpPr>
            <xdr:cNvPr id="2741" name="Object 693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327669</xdr:row>
          <xdr:rowOff>95250</xdr:rowOff>
        </xdr:from>
        <xdr:to>
          <xdr:col>11016</xdr:col>
          <xdr:colOff>323850</xdr:colOff>
          <xdr:row>327674</xdr:row>
          <xdr:rowOff>47625</xdr:rowOff>
        </xdr:to>
        <xdr:sp macro="" textlink="">
          <xdr:nvSpPr>
            <xdr:cNvPr id="2742" name="Object 694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393205</xdr:row>
          <xdr:rowOff>95250</xdr:rowOff>
        </xdr:from>
        <xdr:to>
          <xdr:col>11016</xdr:col>
          <xdr:colOff>323850</xdr:colOff>
          <xdr:row>393210</xdr:row>
          <xdr:rowOff>47625</xdr:rowOff>
        </xdr:to>
        <xdr:sp macro="" textlink="">
          <xdr:nvSpPr>
            <xdr:cNvPr id="2743" name="Object 695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458741</xdr:row>
          <xdr:rowOff>95250</xdr:rowOff>
        </xdr:from>
        <xdr:to>
          <xdr:col>11016</xdr:col>
          <xdr:colOff>323850</xdr:colOff>
          <xdr:row>458746</xdr:row>
          <xdr:rowOff>47625</xdr:rowOff>
        </xdr:to>
        <xdr:sp macro="" textlink="">
          <xdr:nvSpPr>
            <xdr:cNvPr id="2744" name="Object 696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524277</xdr:row>
          <xdr:rowOff>95250</xdr:rowOff>
        </xdr:from>
        <xdr:to>
          <xdr:col>11016</xdr:col>
          <xdr:colOff>323850</xdr:colOff>
          <xdr:row>524282</xdr:row>
          <xdr:rowOff>47625</xdr:rowOff>
        </xdr:to>
        <xdr:sp macro="" textlink="">
          <xdr:nvSpPr>
            <xdr:cNvPr id="2745" name="Object 697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589813</xdr:row>
          <xdr:rowOff>95250</xdr:rowOff>
        </xdr:from>
        <xdr:to>
          <xdr:col>11016</xdr:col>
          <xdr:colOff>323850</xdr:colOff>
          <xdr:row>589818</xdr:row>
          <xdr:rowOff>47625</xdr:rowOff>
        </xdr:to>
        <xdr:sp macro="" textlink="">
          <xdr:nvSpPr>
            <xdr:cNvPr id="2746" name="Object 698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655349</xdr:row>
          <xdr:rowOff>95250</xdr:rowOff>
        </xdr:from>
        <xdr:to>
          <xdr:col>11016</xdr:col>
          <xdr:colOff>323850</xdr:colOff>
          <xdr:row>655354</xdr:row>
          <xdr:rowOff>47625</xdr:rowOff>
        </xdr:to>
        <xdr:sp macro="" textlink="">
          <xdr:nvSpPr>
            <xdr:cNvPr id="2747" name="Object 699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720885</xdr:row>
          <xdr:rowOff>95250</xdr:rowOff>
        </xdr:from>
        <xdr:to>
          <xdr:col>11016</xdr:col>
          <xdr:colOff>323850</xdr:colOff>
          <xdr:row>720890</xdr:row>
          <xdr:rowOff>47625</xdr:rowOff>
        </xdr:to>
        <xdr:sp macro="" textlink="">
          <xdr:nvSpPr>
            <xdr:cNvPr id="2748" name="Object 700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786421</xdr:row>
          <xdr:rowOff>95250</xdr:rowOff>
        </xdr:from>
        <xdr:to>
          <xdr:col>11016</xdr:col>
          <xdr:colOff>323850</xdr:colOff>
          <xdr:row>786426</xdr:row>
          <xdr:rowOff>47625</xdr:rowOff>
        </xdr:to>
        <xdr:sp macro="" textlink="">
          <xdr:nvSpPr>
            <xdr:cNvPr id="2749" name="Object 701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851957</xdr:row>
          <xdr:rowOff>95250</xdr:rowOff>
        </xdr:from>
        <xdr:to>
          <xdr:col>11016</xdr:col>
          <xdr:colOff>323850</xdr:colOff>
          <xdr:row>851962</xdr:row>
          <xdr:rowOff>47625</xdr:rowOff>
        </xdr:to>
        <xdr:sp macro="" textlink="">
          <xdr:nvSpPr>
            <xdr:cNvPr id="2750" name="Object 702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917493</xdr:row>
          <xdr:rowOff>95250</xdr:rowOff>
        </xdr:from>
        <xdr:to>
          <xdr:col>11016</xdr:col>
          <xdr:colOff>323850</xdr:colOff>
          <xdr:row>917498</xdr:row>
          <xdr:rowOff>47625</xdr:rowOff>
        </xdr:to>
        <xdr:sp macro="" textlink="">
          <xdr:nvSpPr>
            <xdr:cNvPr id="2751" name="Object 703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11010</xdr:col>
          <xdr:colOff>200025</xdr:colOff>
          <xdr:row>983029</xdr:row>
          <xdr:rowOff>95250</xdr:rowOff>
        </xdr:from>
        <xdr:to>
          <xdr:col>11016</xdr:col>
          <xdr:colOff>323850</xdr:colOff>
          <xdr:row>983034</xdr:row>
          <xdr:rowOff>47625</xdr:rowOff>
        </xdr:to>
        <xdr:sp macro="" textlink="">
          <xdr:nvSpPr>
            <xdr:cNvPr id="2752" name="Object 704" hidden="1">
              <a:extLst>
                <a:ext uri="{63B3BB69-23CF-44E3-9099-C40C66FF867C}">
                  <a14:compatExt spid="_x0000_s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10</xdr:row>
          <xdr:rowOff>95250</xdr:rowOff>
        </xdr:from>
        <xdr:to>
          <xdr:col>11272</xdr:col>
          <xdr:colOff>323850</xdr:colOff>
          <xdr:row>15</xdr:row>
          <xdr:rowOff>47625</xdr:rowOff>
        </xdr:to>
        <xdr:sp macro="" textlink="">
          <xdr:nvSpPr>
            <xdr:cNvPr id="2753" name="Object 705" hidden="1">
              <a:extLst>
                <a:ext uri="{63B3BB69-23CF-44E3-9099-C40C66FF867C}">
                  <a14:compatExt spid="_x0000_s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65525</xdr:row>
          <xdr:rowOff>95250</xdr:rowOff>
        </xdr:from>
        <xdr:to>
          <xdr:col>11272</xdr:col>
          <xdr:colOff>323850</xdr:colOff>
          <xdr:row>65530</xdr:row>
          <xdr:rowOff>47625</xdr:rowOff>
        </xdr:to>
        <xdr:sp macro="" textlink="">
          <xdr:nvSpPr>
            <xdr:cNvPr id="2754" name="Object 706" hidden="1">
              <a:extLst>
                <a:ext uri="{63B3BB69-23CF-44E3-9099-C40C66FF867C}">
                  <a14:compatExt spid="_x0000_s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131061</xdr:row>
          <xdr:rowOff>95250</xdr:rowOff>
        </xdr:from>
        <xdr:to>
          <xdr:col>11272</xdr:col>
          <xdr:colOff>323850</xdr:colOff>
          <xdr:row>131066</xdr:row>
          <xdr:rowOff>47625</xdr:rowOff>
        </xdr:to>
        <xdr:sp macro="" textlink="">
          <xdr:nvSpPr>
            <xdr:cNvPr id="2755" name="Object 707" hidden="1">
              <a:extLst>
                <a:ext uri="{63B3BB69-23CF-44E3-9099-C40C66FF867C}">
                  <a14:compatExt spid="_x0000_s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196597</xdr:row>
          <xdr:rowOff>95250</xdr:rowOff>
        </xdr:from>
        <xdr:to>
          <xdr:col>11272</xdr:col>
          <xdr:colOff>323850</xdr:colOff>
          <xdr:row>196602</xdr:row>
          <xdr:rowOff>47625</xdr:rowOff>
        </xdr:to>
        <xdr:sp macro="" textlink="">
          <xdr:nvSpPr>
            <xdr:cNvPr id="2756" name="Object 708" hidden="1">
              <a:extLst>
                <a:ext uri="{63B3BB69-23CF-44E3-9099-C40C66FF867C}">
                  <a14:compatExt spid="_x0000_s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262133</xdr:row>
          <xdr:rowOff>95250</xdr:rowOff>
        </xdr:from>
        <xdr:to>
          <xdr:col>11272</xdr:col>
          <xdr:colOff>323850</xdr:colOff>
          <xdr:row>262138</xdr:row>
          <xdr:rowOff>47625</xdr:rowOff>
        </xdr:to>
        <xdr:sp macro="" textlink="">
          <xdr:nvSpPr>
            <xdr:cNvPr id="2757" name="Object 709" hidden="1">
              <a:extLst>
                <a:ext uri="{63B3BB69-23CF-44E3-9099-C40C66FF867C}">
                  <a14:compatExt spid="_x0000_s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327669</xdr:row>
          <xdr:rowOff>95250</xdr:rowOff>
        </xdr:from>
        <xdr:to>
          <xdr:col>11272</xdr:col>
          <xdr:colOff>323850</xdr:colOff>
          <xdr:row>327674</xdr:row>
          <xdr:rowOff>47625</xdr:rowOff>
        </xdr:to>
        <xdr:sp macro="" textlink="">
          <xdr:nvSpPr>
            <xdr:cNvPr id="2758" name="Object 710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393205</xdr:row>
          <xdr:rowOff>95250</xdr:rowOff>
        </xdr:from>
        <xdr:to>
          <xdr:col>11272</xdr:col>
          <xdr:colOff>323850</xdr:colOff>
          <xdr:row>393210</xdr:row>
          <xdr:rowOff>47625</xdr:rowOff>
        </xdr:to>
        <xdr:sp macro="" textlink="">
          <xdr:nvSpPr>
            <xdr:cNvPr id="2759" name="Object 711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458741</xdr:row>
          <xdr:rowOff>95250</xdr:rowOff>
        </xdr:from>
        <xdr:to>
          <xdr:col>11272</xdr:col>
          <xdr:colOff>323850</xdr:colOff>
          <xdr:row>458746</xdr:row>
          <xdr:rowOff>47625</xdr:rowOff>
        </xdr:to>
        <xdr:sp macro="" textlink="">
          <xdr:nvSpPr>
            <xdr:cNvPr id="2760" name="Object 712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524277</xdr:row>
          <xdr:rowOff>95250</xdr:rowOff>
        </xdr:from>
        <xdr:to>
          <xdr:col>11272</xdr:col>
          <xdr:colOff>323850</xdr:colOff>
          <xdr:row>524282</xdr:row>
          <xdr:rowOff>47625</xdr:rowOff>
        </xdr:to>
        <xdr:sp macro="" textlink="">
          <xdr:nvSpPr>
            <xdr:cNvPr id="2761" name="Object 713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589813</xdr:row>
          <xdr:rowOff>95250</xdr:rowOff>
        </xdr:from>
        <xdr:to>
          <xdr:col>11272</xdr:col>
          <xdr:colOff>323850</xdr:colOff>
          <xdr:row>589818</xdr:row>
          <xdr:rowOff>47625</xdr:rowOff>
        </xdr:to>
        <xdr:sp macro="" textlink="">
          <xdr:nvSpPr>
            <xdr:cNvPr id="2762" name="Object 714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655349</xdr:row>
          <xdr:rowOff>95250</xdr:rowOff>
        </xdr:from>
        <xdr:to>
          <xdr:col>11272</xdr:col>
          <xdr:colOff>323850</xdr:colOff>
          <xdr:row>655354</xdr:row>
          <xdr:rowOff>47625</xdr:rowOff>
        </xdr:to>
        <xdr:sp macro="" textlink="">
          <xdr:nvSpPr>
            <xdr:cNvPr id="2763" name="Object 715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720885</xdr:row>
          <xdr:rowOff>95250</xdr:rowOff>
        </xdr:from>
        <xdr:to>
          <xdr:col>11272</xdr:col>
          <xdr:colOff>323850</xdr:colOff>
          <xdr:row>720890</xdr:row>
          <xdr:rowOff>47625</xdr:rowOff>
        </xdr:to>
        <xdr:sp macro="" textlink="">
          <xdr:nvSpPr>
            <xdr:cNvPr id="2764" name="Object 716" hidden="1">
              <a:extLst>
                <a:ext uri="{63B3BB69-23CF-44E3-9099-C40C66FF867C}">
                  <a14:compatExt spid="_x0000_s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786421</xdr:row>
          <xdr:rowOff>95250</xdr:rowOff>
        </xdr:from>
        <xdr:to>
          <xdr:col>11272</xdr:col>
          <xdr:colOff>323850</xdr:colOff>
          <xdr:row>786426</xdr:row>
          <xdr:rowOff>47625</xdr:rowOff>
        </xdr:to>
        <xdr:sp macro="" textlink="">
          <xdr:nvSpPr>
            <xdr:cNvPr id="2765" name="Object 717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851957</xdr:row>
          <xdr:rowOff>95250</xdr:rowOff>
        </xdr:from>
        <xdr:to>
          <xdr:col>11272</xdr:col>
          <xdr:colOff>323850</xdr:colOff>
          <xdr:row>851962</xdr:row>
          <xdr:rowOff>47625</xdr:rowOff>
        </xdr:to>
        <xdr:sp macro="" textlink="">
          <xdr:nvSpPr>
            <xdr:cNvPr id="2766" name="Object 718" hidden="1">
              <a:extLst>
                <a:ext uri="{63B3BB69-23CF-44E3-9099-C40C66FF867C}">
                  <a14:compatExt spid="_x0000_s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917493</xdr:row>
          <xdr:rowOff>95250</xdr:rowOff>
        </xdr:from>
        <xdr:to>
          <xdr:col>11272</xdr:col>
          <xdr:colOff>323850</xdr:colOff>
          <xdr:row>917498</xdr:row>
          <xdr:rowOff>47625</xdr:rowOff>
        </xdr:to>
        <xdr:sp macro="" textlink="">
          <xdr:nvSpPr>
            <xdr:cNvPr id="2767" name="Object 719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11266</xdr:col>
          <xdr:colOff>200025</xdr:colOff>
          <xdr:row>983029</xdr:row>
          <xdr:rowOff>95250</xdr:rowOff>
        </xdr:from>
        <xdr:to>
          <xdr:col>11272</xdr:col>
          <xdr:colOff>323850</xdr:colOff>
          <xdr:row>983034</xdr:row>
          <xdr:rowOff>47625</xdr:rowOff>
        </xdr:to>
        <xdr:sp macro="" textlink="">
          <xdr:nvSpPr>
            <xdr:cNvPr id="2768" name="Object 720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10</xdr:row>
          <xdr:rowOff>95250</xdr:rowOff>
        </xdr:from>
        <xdr:to>
          <xdr:col>11528</xdr:col>
          <xdr:colOff>323850</xdr:colOff>
          <xdr:row>15</xdr:row>
          <xdr:rowOff>47625</xdr:rowOff>
        </xdr:to>
        <xdr:sp macro="" textlink="">
          <xdr:nvSpPr>
            <xdr:cNvPr id="2769" name="Object 721" hidden="1">
              <a:extLst>
                <a:ext uri="{63B3BB69-23CF-44E3-9099-C40C66FF867C}">
                  <a14:compatExt spid="_x0000_s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65525</xdr:row>
          <xdr:rowOff>95250</xdr:rowOff>
        </xdr:from>
        <xdr:to>
          <xdr:col>11528</xdr:col>
          <xdr:colOff>323850</xdr:colOff>
          <xdr:row>65530</xdr:row>
          <xdr:rowOff>47625</xdr:rowOff>
        </xdr:to>
        <xdr:sp macro="" textlink="">
          <xdr:nvSpPr>
            <xdr:cNvPr id="2770" name="Object 722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131061</xdr:row>
          <xdr:rowOff>95250</xdr:rowOff>
        </xdr:from>
        <xdr:to>
          <xdr:col>11528</xdr:col>
          <xdr:colOff>323850</xdr:colOff>
          <xdr:row>131066</xdr:row>
          <xdr:rowOff>47625</xdr:rowOff>
        </xdr:to>
        <xdr:sp macro="" textlink="">
          <xdr:nvSpPr>
            <xdr:cNvPr id="2771" name="Object 723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196597</xdr:row>
          <xdr:rowOff>95250</xdr:rowOff>
        </xdr:from>
        <xdr:to>
          <xdr:col>11528</xdr:col>
          <xdr:colOff>323850</xdr:colOff>
          <xdr:row>196602</xdr:row>
          <xdr:rowOff>47625</xdr:rowOff>
        </xdr:to>
        <xdr:sp macro="" textlink="">
          <xdr:nvSpPr>
            <xdr:cNvPr id="2772" name="Object 724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262133</xdr:row>
          <xdr:rowOff>95250</xdr:rowOff>
        </xdr:from>
        <xdr:to>
          <xdr:col>11528</xdr:col>
          <xdr:colOff>323850</xdr:colOff>
          <xdr:row>262138</xdr:row>
          <xdr:rowOff>47625</xdr:rowOff>
        </xdr:to>
        <xdr:sp macro="" textlink="">
          <xdr:nvSpPr>
            <xdr:cNvPr id="2773" name="Object 725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327669</xdr:row>
          <xdr:rowOff>95250</xdr:rowOff>
        </xdr:from>
        <xdr:to>
          <xdr:col>11528</xdr:col>
          <xdr:colOff>323850</xdr:colOff>
          <xdr:row>327674</xdr:row>
          <xdr:rowOff>47625</xdr:rowOff>
        </xdr:to>
        <xdr:sp macro="" textlink="">
          <xdr:nvSpPr>
            <xdr:cNvPr id="2774" name="Object 726" hidden="1">
              <a:extLst>
                <a:ext uri="{63B3BB69-23CF-44E3-9099-C40C66FF867C}">
                  <a14:compatExt spid="_x0000_s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393205</xdr:row>
          <xdr:rowOff>95250</xdr:rowOff>
        </xdr:from>
        <xdr:to>
          <xdr:col>11528</xdr:col>
          <xdr:colOff>323850</xdr:colOff>
          <xdr:row>393210</xdr:row>
          <xdr:rowOff>47625</xdr:rowOff>
        </xdr:to>
        <xdr:sp macro="" textlink="">
          <xdr:nvSpPr>
            <xdr:cNvPr id="2775" name="Object 727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458741</xdr:row>
          <xdr:rowOff>95250</xdr:rowOff>
        </xdr:from>
        <xdr:to>
          <xdr:col>11528</xdr:col>
          <xdr:colOff>323850</xdr:colOff>
          <xdr:row>458746</xdr:row>
          <xdr:rowOff>47625</xdr:rowOff>
        </xdr:to>
        <xdr:sp macro="" textlink="">
          <xdr:nvSpPr>
            <xdr:cNvPr id="2776" name="Object 728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524277</xdr:row>
          <xdr:rowOff>95250</xdr:rowOff>
        </xdr:from>
        <xdr:to>
          <xdr:col>11528</xdr:col>
          <xdr:colOff>323850</xdr:colOff>
          <xdr:row>524282</xdr:row>
          <xdr:rowOff>47625</xdr:rowOff>
        </xdr:to>
        <xdr:sp macro="" textlink="">
          <xdr:nvSpPr>
            <xdr:cNvPr id="2777" name="Object 729" hidden="1">
              <a:extLst>
                <a:ext uri="{63B3BB69-23CF-44E3-9099-C40C66FF867C}">
                  <a14:compatExt spid="_x0000_s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589813</xdr:row>
          <xdr:rowOff>95250</xdr:rowOff>
        </xdr:from>
        <xdr:to>
          <xdr:col>11528</xdr:col>
          <xdr:colOff>323850</xdr:colOff>
          <xdr:row>589818</xdr:row>
          <xdr:rowOff>47625</xdr:rowOff>
        </xdr:to>
        <xdr:sp macro="" textlink="">
          <xdr:nvSpPr>
            <xdr:cNvPr id="2778" name="Object 730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655349</xdr:row>
          <xdr:rowOff>95250</xdr:rowOff>
        </xdr:from>
        <xdr:to>
          <xdr:col>11528</xdr:col>
          <xdr:colOff>323850</xdr:colOff>
          <xdr:row>655354</xdr:row>
          <xdr:rowOff>47625</xdr:rowOff>
        </xdr:to>
        <xdr:sp macro="" textlink="">
          <xdr:nvSpPr>
            <xdr:cNvPr id="2779" name="Object 731" hidden="1">
              <a:extLst>
                <a:ext uri="{63B3BB69-23CF-44E3-9099-C40C66FF867C}">
                  <a14:compatExt spid="_x0000_s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720885</xdr:row>
          <xdr:rowOff>95250</xdr:rowOff>
        </xdr:from>
        <xdr:to>
          <xdr:col>11528</xdr:col>
          <xdr:colOff>323850</xdr:colOff>
          <xdr:row>720890</xdr:row>
          <xdr:rowOff>47625</xdr:rowOff>
        </xdr:to>
        <xdr:sp macro="" textlink="">
          <xdr:nvSpPr>
            <xdr:cNvPr id="2780" name="Object 732" hidden="1">
              <a:extLst>
                <a:ext uri="{63B3BB69-23CF-44E3-9099-C40C66FF867C}">
                  <a14:compatExt spid="_x0000_s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786421</xdr:row>
          <xdr:rowOff>95250</xdr:rowOff>
        </xdr:from>
        <xdr:to>
          <xdr:col>11528</xdr:col>
          <xdr:colOff>323850</xdr:colOff>
          <xdr:row>786426</xdr:row>
          <xdr:rowOff>47625</xdr:rowOff>
        </xdr:to>
        <xdr:sp macro="" textlink="">
          <xdr:nvSpPr>
            <xdr:cNvPr id="2781" name="Object 733" hidden="1">
              <a:extLst>
                <a:ext uri="{63B3BB69-23CF-44E3-9099-C40C66FF867C}">
                  <a14:compatExt spid="_x0000_s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851957</xdr:row>
          <xdr:rowOff>95250</xdr:rowOff>
        </xdr:from>
        <xdr:to>
          <xdr:col>11528</xdr:col>
          <xdr:colOff>323850</xdr:colOff>
          <xdr:row>851962</xdr:row>
          <xdr:rowOff>47625</xdr:rowOff>
        </xdr:to>
        <xdr:sp macro="" textlink="">
          <xdr:nvSpPr>
            <xdr:cNvPr id="2782" name="Object 734" hidden="1">
              <a:extLst>
                <a:ext uri="{63B3BB69-23CF-44E3-9099-C40C66FF867C}">
                  <a14:compatExt spid="_x0000_s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917493</xdr:row>
          <xdr:rowOff>95250</xdr:rowOff>
        </xdr:from>
        <xdr:to>
          <xdr:col>11528</xdr:col>
          <xdr:colOff>323850</xdr:colOff>
          <xdr:row>917498</xdr:row>
          <xdr:rowOff>47625</xdr:rowOff>
        </xdr:to>
        <xdr:sp macro="" textlink="">
          <xdr:nvSpPr>
            <xdr:cNvPr id="2783" name="Object 735" hidden="1">
              <a:extLst>
                <a:ext uri="{63B3BB69-23CF-44E3-9099-C40C66FF867C}">
                  <a14:compatExt spid="_x0000_s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11522</xdr:col>
          <xdr:colOff>200025</xdr:colOff>
          <xdr:row>983029</xdr:row>
          <xdr:rowOff>95250</xdr:rowOff>
        </xdr:from>
        <xdr:to>
          <xdr:col>11528</xdr:col>
          <xdr:colOff>323850</xdr:colOff>
          <xdr:row>983034</xdr:row>
          <xdr:rowOff>47625</xdr:rowOff>
        </xdr:to>
        <xdr:sp macro="" textlink="">
          <xdr:nvSpPr>
            <xdr:cNvPr id="2784" name="Object 736" hidden="1">
              <a:extLst>
                <a:ext uri="{63B3BB69-23CF-44E3-9099-C40C66FF867C}">
                  <a14:compatExt spid="_x0000_s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10</xdr:row>
          <xdr:rowOff>95250</xdr:rowOff>
        </xdr:from>
        <xdr:to>
          <xdr:col>11784</xdr:col>
          <xdr:colOff>323850</xdr:colOff>
          <xdr:row>15</xdr:row>
          <xdr:rowOff>47625</xdr:rowOff>
        </xdr:to>
        <xdr:sp macro="" textlink="">
          <xdr:nvSpPr>
            <xdr:cNvPr id="2785" name="Object 737" hidden="1">
              <a:extLst>
                <a:ext uri="{63B3BB69-23CF-44E3-9099-C40C66FF867C}">
                  <a14:compatExt spid="_x0000_s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65525</xdr:row>
          <xdr:rowOff>95250</xdr:rowOff>
        </xdr:from>
        <xdr:to>
          <xdr:col>11784</xdr:col>
          <xdr:colOff>323850</xdr:colOff>
          <xdr:row>65530</xdr:row>
          <xdr:rowOff>47625</xdr:rowOff>
        </xdr:to>
        <xdr:sp macro="" textlink="">
          <xdr:nvSpPr>
            <xdr:cNvPr id="2786" name="Object 738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131061</xdr:row>
          <xdr:rowOff>95250</xdr:rowOff>
        </xdr:from>
        <xdr:to>
          <xdr:col>11784</xdr:col>
          <xdr:colOff>323850</xdr:colOff>
          <xdr:row>131066</xdr:row>
          <xdr:rowOff>47625</xdr:rowOff>
        </xdr:to>
        <xdr:sp macro="" textlink="">
          <xdr:nvSpPr>
            <xdr:cNvPr id="2787" name="Object 739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196597</xdr:row>
          <xdr:rowOff>95250</xdr:rowOff>
        </xdr:from>
        <xdr:to>
          <xdr:col>11784</xdr:col>
          <xdr:colOff>323850</xdr:colOff>
          <xdr:row>196602</xdr:row>
          <xdr:rowOff>47625</xdr:rowOff>
        </xdr:to>
        <xdr:sp macro="" textlink="">
          <xdr:nvSpPr>
            <xdr:cNvPr id="2788" name="Object 740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262133</xdr:row>
          <xdr:rowOff>95250</xdr:rowOff>
        </xdr:from>
        <xdr:to>
          <xdr:col>11784</xdr:col>
          <xdr:colOff>323850</xdr:colOff>
          <xdr:row>262138</xdr:row>
          <xdr:rowOff>47625</xdr:rowOff>
        </xdr:to>
        <xdr:sp macro="" textlink="">
          <xdr:nvSpPr>
            <xdr:cNvPr id="2789" name="Object 741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327669</xdr:row>
          <xdr:rowOff>95250</xdr:rowOff>
        </xdr:from>
        <xdr:to>
          <xdr:col>11784</xdr:col>
          <xdr:colOff>323850</xdr:colOff>
          <xdr:row>327674</xdr:row>
          <xdr:rowOff>47625</xdr:rowOff>
        </xdr:to>
        <xdr:sp macro="" textlink="">
          <xdr:nvSpPr>
            <xdr:cNvPr id="2790" name="Object 742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393205</xdr:row>
          <xdr:rowOff>95250</xdr:rowOff>
        </xdr:from>
        <xdr:to>
          <xdr:col>11784</xdr:col>
          <xdr:colOff>323850</xdr:colOff>
          <xdr:row>393210</xdr:row>
          <xdr:rowOff>47625</xdr:rowOff>
        </xdr:to>
        <xdr:sp macro="" textlink="">
          <xdr:nvSpPr>
            <xdr:cNvPr id="2791" name="Object 743" hidden="1">
              <a:extLst>
                <a:ext uri="{63B3BB69-23CF-44E3-9099-C40C66FF867C}">
                  <a14:compatExt spid="_x0000_s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458741</xdr:row>
          <xdr:rowOff>95250</xdr:rowOff>
        </xdr:from>
        <xdr:to>
          <xdr:col>11784</xdr:col>
          <xdr:colOff>323850</xdr:colOff>
          <xdr:row>458746</xdr:row>
          <xdr:rowOff>47625</xdr:rowOff>
        </xdr:to>
        <xdr:sp macro="" textlink="">
          <xdr:nvSpPr>
            <xdr:cNvPr id="2792" name="Object 744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524277</xdr:row>
          <xdr:rowOff>95250</xdr:rowOff>
        </xdr:from>
        <xdr:to>
          <xdr:col>11784</xdr:col>
          <xdr:colOff>323850</xdr:colOff>
          <xdr:row>524282</xdr:row>
          <xdr:rowOff>47625</xdr:rowOff>
        </xdr:to>
        <xdr:sp macro="" textlink="">
          <xdr:nvSpPr>
            <xdr:cNvPr id="2793" name="Object 745" hidden="1">
              <a:extLst>
                <a:ext uri="{63B3BB69-23CF-44E3-9099-C40C66FF867C}">
                  <a14:compatExt spid="_x0000_s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589813</xdr:row>
          <xdr:rowOff>95250</xdr:rowOff>
        </xdr:from>
        <xdr:to>
          <xdr:col>11784</xdr:col>
          <xdr:colOff>323850</xdr:colOff>
          <xdr:row>589818</xdr:row>
          <xdr:rowOff>47625</xdr:rowOff>
        </xdr:to>
        <xdr:sp macro="" textlink="">
          <xdr:nvSpPr>
            <xdr:cNvPr id="2794" name="Object 746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655349</xdr:row>
          <xdr:rowOff>95250</xdr:rowOff>
        </xdr:from>
        <xdr:to>
          <xdr:col>11784</xdr:col>
          <xdr:colOff>323850</xdr:colOff>
          <xdr:row>655354</xdr:row>
          <xdr:rowOff>47625</xdr:rowOff>
        </xdr:to>
        <xdr:sp macro="" textlink="">
          <xdr:nvSpPr>
            <xdr:cNvPr id="2795" name="Object 747" hidden="1">
              <a:extLst>
                <a:ext uri="{63B3BB69-23CF-44E3-9099-C40C66FF867C}">
                  <a14:compatExt spid="_x0000_s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720885</xdr:row>
          <xdr:rowOff>95250</xdr:rowOff>
        </xdr:from>
        <xdr:to>
          <xdr:col>11784</xdr:col>
          <xdr:colOff>323850</xdr:colOff>
          <xdr:row>720890</xdr:row>
          <xdr:rowOff>47625</xdr:rowOff>
        </xdr:to>
        <xdr:sp macro="" textlink="">
          <xdr:nvSpPr>
            <xdr:cNvPr id="2796" name="Object 748" hidden="1">
              <a:extLst>
                <a:ext uri="{63B3BB69-23CF-44E3-9099-C40C66FF867C}">
                  <a14:compatExt spid="_x0000_s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786421</xdr:row>
          <xdr:rowOff>95250</xdr:rowOff>
        </xdr:from>
        <xdr:to>
          <xdr:col>11784</xdr:col>
          <xdr:colOff>323850</xdr:colOff>
          <xdr:row>786426</xdr:row>
          <xdr:rowOff>47625</xdr:rowOff>
        </xdr:to>
        <xdr:sp macro="" textlink="">
          <xdr:nvSpPr>
            <xdr:cNvPr id="2797" name="Object 749" hidden="1">
              <a:extLst>
                <a:ext uri="{63B3BB69-23CF-44E3-9099-C40C66FF867C}">
                  <a14:compatExt spid="_x0000_s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851957</xdr:row>
          <xdr:rowOff>95250</xdr:rowOff>
        </xdr:from>
        <xdr:to>
          <xdr:col>11784</xdr:col>
          <xdr:colOff>323850</xdr:colOff>
          <xdr:row>851962</xdr:row>
          <xdr:rowOff>47625</xdr:rowOff>
        </xdr:to>
        <xdr:sp macro="" textlink="">
          <xdr:nvSpPr>
            <xdr:cNvPr id="2798" name="Object 750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917493</xdr:row>
          <xdr:rowOff>95250</xdr:rowOff>
        </xdr:from>
        <xdr:to>
          <xdr:col>11784</xdr:col>
          <xdr:colOff>323850</xdr:colOff>
          <xdr:row>917498</xdr:row>
          <xdr:rowOff>47625</xdr:rowOff>
        </xdr:to>
        <xdr:sp macro="" textlink="">
          <xdr:nvSpPr>
            <xdr:cNvPr id="2799" name="Object 751" hidden="1">
              <a:extLst>
                <a:ext uri="{63B3BB69-23CF-44E3-9099-C40C66FF867C}">
                  <a14:compatExt spid="_x0000_s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11778</xdr:col>
          <xdr:colOff>200025</xdr:colOff>
          <xdr:row>983029</xdr:row>
          <xdr:rowOff>95250</xdr:rowOff>
        </xdr:from>
        <xdr:to>
          <xdr:col>11784</xdr:col>
          <xdr:colOff>323850</xdr:colOff>
          <xdr:row>983034</xdr:row>
          <xdr:rowOff>47625</xdr:rowOff>
        </xdr:to>
        <xdr:sp macro="" textlink="">
          <xdr:nvSpPr>
            <xdr:cNvPr id="2800" name="Object 752" hidden="1">
              <a:extLst>
                <a:ext uri="{63B3BB69-23CF-44E3-9099-C40C66FF867C}">
                  <a14:compatExt spid="_x0000_s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10</xdr:row>
          <xdr:rowOff>95250</xdr:rowOff>
        </xdr:from>
        <xdr:to>
          <xdr:col>12040</xdr:col>
          <xdr:colOff>323850</xdr:colOff>
          <xdr:row>15</xdr:row>
          <xdr:rowOff>47625</xdr:rowOff>
        </xdr:to>
        <xdr:sp macro="" textlink="">
          <xdr:nvSpPr>
            <xdr:cNvPr id="2801" name="Object 753" hidden="1">
              <a:extLst>
                <a:ext uri="{63B3BB69-23CF-44E3-9099-C40C66FF867C}">
                  <a14:compatExt spid="_x0000_s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65525</xdr:row>
          <xdr:rowOff>95250</xdr:rowOff>
        </xdr:from>
        <xdr:to>
          <xdr:col>12040</xdr:col>
          <xdr:colOff>323850</xdr:colOff>
          <xdr:row>65530</xdr:row>
          <xdr:rowOff>47625</xdr:rowOff>
        </xdr:to>
        <xdr:sp macro="" textlink="">
          <xdr:nvSpPr>
            <xdr:cNvPr id="2802" name="Object 754" hidden="1">
              <a:extLst>
                <a:ext uri="{63B3BB69-23CF-44E3-9099-C40C66FF867C}">
                  <a14:compatExt spid="_x0000_s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131061</xdr:row>
          <xdr:rowOff>95250</xdr:rowOff>
        </xdr:from>
        <xdr:to>
          <xdr:col>12040</xdr:col>
          <xdr:colOff>323850</xdr:colOff>
          <xdr:row>131066</xdr:row>
          <xdr:rowOff>47625</xdr:rowOff>
        </xdr:to>
        <xdr:sp macro="" textlink="">
          <xdr:nvSpPr>
            <xdr:cNvPr id="2803" name="Object 755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196597</xdr:row>
          <xdr:rowOff>95250</xdr:rowOff>
        </xdr:from>
        <xdr:to>
          <xdr:col>12040</xdr:col>
          <xdr:colOff>323850</xdr:colOff>
          <xdr:row>196602</xdr:row>
          <xdr:rowOff>47625</xdr:rowOff>
        </xdr:to>
        <xdr:sp macro="" textlink="">
          <xdr:nvSpPr>
            <xdr:cNvPr id="2804" name="Object 756" hidden="1">
              <a:extLst>
                <a:ext uri="{63B3BB69-23CF-44E3-9099-C40C66FF867C}">
                  <a14:compatExt spid="_x0000_s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262133</xdr:row>
          <xdr:rowOff>95250</xdr:rowOff>
        </xdr:from>
        <xdr:to>
          <xdr:col>12040</xdr:col>
          <xdr:colOff>323850</xdr:colOff>
          <xdr:row>262138</xdr:row>
          <xdr:rowOff>47625</xdr:rowOff>
        </xdr:to>
        <xdr:sp macro="" textlink="">
          <xdr:nvSpPr>
            <xdr:cNvPr id="2805" name="Object 757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327669</xdr:row>
          <xdr:rowOff>95250</xdr:rowOff>
        </xdr:from>
        <xdr:to>
          <xdr:col>12040</xdr:col>
          <xdr:colOff>323850</xdr:colOff>
          <xdr:row>327674</xdr:row>
          <xdr:rowOff>47625</xdr:rowOff>
        </xdr:to>
        <xdr:sp macro="" textlink="">
          <xdr:nvSpPr>
            <xdr:cNvPr id="2806" name="Object 758" hidden="1">
              <a:extLst>
                <a:ext uri="{63B3BB69-23CF-44E3-9099-C40C66FF867C}">
                  <a14:compatExt spid="_x0000_s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393205</xdr:row>
          <xdr:rowOff>95250</xdr:rowOff>
        </xdr:from>
        <xdr:to>
          <xdr:col>12040</xdr:col>
          <xdr:colOff>323850</xdr:colOff>
          <xdr:row>393210</xdr:row>
          <xdr:rowOff>47625</xdr:rowOff>
        </xdr:to>
        <xdr:sp macro="" textlink="">
          <xdr:nvSpPr>
            <xdr:cNvPr id="2807" name="Object 759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458741</xdr:row>
          <xdr:rowOff>95250</xdr:rowOff>
        </xdr:from>
        <xdr:to>
          <xdr:col>12040</xdr:col>
          <xdr:colOff>323850</xdr:colOff>
          <xdr:row>458746</xdr:row>
          <xdr:rowOff>47625</xdr:rowOff>
        </xdr:to>
        <xdr:sp macro="" textlink="">
          <xdr:nvSpPr>
            <xdr:cNvPr id="2808" name="Object 760" hidden="1">
              <a:extLst>
                <a:ext uri="{63B3BB69-23CF-44E3-9099-C40C66FF867C}">
                  <a14:compatExt spid="_x0000_s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524277</xdr:row>
          <xdr:rowOff>95250</xdr:rowOff>
        </xdr:from>
        <xdr:to>
          <xdr:col>12040</xdr:col>
          <xdr:colOff>323850</xdr:colOff>
          <xdr:row>524282</xdr:row>
          <xdr:rowOff>47625</xdr:rowOff>
        </xdr:to>
        <xdr:sp macro="" textlink="">
          <xdr:nvSpPr>
            <xdr:cNvPr id="2809" name="Object 761" hidden="1">
              <a:extLst>
                <a:ext uri="{63B3BB69-23CF-44E3-9099-C40C66FF867C}">
                  <a14:compatExt spid="_x0000_s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589813</xdr:row>
          <xdr:rowOff>95250</xdr:rowOff>
        </xdr:from>
        <xdr:to>
          <xdr:col>12040</xdr:col>
          <xdr:colOff>323850</xdr:colOff>
          <xdr:row>589818</xdr:row>
          <xdr:rowOff>47625</xdr:rowOff>
        </xdr:to>
        <xdr:sp macro="" textlink="">
          <xdr:nvSpPr>
            <xdr:cNvPr id="2810" name="Object 762" hidden="1">
              <a:extLst>
                <a:ext uri="{63B3BB69-23CF-44E3-9099-C40C66FF867C}">
                  <a14:compatExt spid="_x0000_s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655349</xdr:row>
          <xdr:rowOff>95250</xdr:rowOff>
        </xdr:from>
        <xdr:to>
          <xdr:col>12040</xdr:col>
          <xdr:colOff>323850</xdr:colOff>
          <xdr:row>655354</xdr:row>
          <xdr:rowOff>47625</xdr:rowOff>
        </xdr:to>
        <xdr:sp macro="" textlink="">
          <xdr:nvSpPr>
            <xdr:cNvPr id="2811" name="Object 763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720885</xdr:row>
          <xdr:rowOff>95250</xdr:rowOff>
        </xdr:from>
        <xdr:to>
          <xdr:col>12040</xdr:col>
          <xdr:colOff>323850</xdr:colOff>
          <xdr:row>720890</xdr:row>
          <xdr:rowOff>47625</xdr:rowOff>
        </xdr:to>
        <xdr:sp macro="" textlink="">
          <xdr:nvSpPr>
            <xdr:cNvPr id="2812" name="Object 764" hidden="1">
              <a:extLst>
                <a:ext uri="{63B3BB69-23CF-44E3-9099-C40C66FF867C}">
                  <a14:compatExt spid="_x0000_s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786421</xdr:row>
          <xdr:rowOff>95250</xdr:rowOff>
        </xdr:from>
        <xdr:to>
          <xdr:col>12040</xdr:col>
          <xdr:colOff>323850</xdr:colOff>
          <xdr:row>786426</xdr:row>
          <xdr:rowOff>47625</xdr:rowOff>
        </xdr:to>
        <xdr:sp macro="" textlink="">
          <xdr:nvSpPr>
            <xdr:cNvPr id="2813" name="Object 765" hidden="1">
              <a:extLst>
                <a:ext uri="{63B3BB69-23CF-44E3-9099-C40C66FF867C}">
                  <a14:compatExt spid="_x0000_s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851957</xdr:row>
          <xdr:rowOff>95250</xdr:rowOff>
        </xdr:from>
        <xdr:to>
          <xdr:col>12040</xdr:col>
          <xdr:colOff>323850</xdr:colOff>
          <xdr:row>851962</xdr:row>
          <xdr:rowOff>47625</xdr:rowOff>
        </xdr:to>
        <xdr:sp macro="" textlink="">
          <xdr:nvSpPr>
            <xdr:cNvPr id="2814" name="Object 766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917493</xdr:row>
          <xdr:rowOff>95250</xdr:rowOff>
        </xdr:from>
        <xdr:to>
          <xdr:col>12040</xdr:col>
          <xdr:colOff>323850</xdr:colOff>
          <xdr:row>917498</xdr:row>
          <xdr:rowOff>47625</xdr:rowOff>
        </xdr:to>
        <xdr:sp macro="" textlink="">
          <xdr:nvSpPr>
            <xdr:cNvPr id="2815" name="Object 767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12034</xdr:col>
          <xdr:colOff>200025</xdr:colOff>
          <xdr:row>983029</xdr:row>
          <xdr:rowOff>95250</xdr:rowOff>
        </xdr:from>
        <xdr:to>
          <xdr:col>12040</xdr:col>
          <xdr:colOff>323850</xdr:colOff>
          <xdr:row>983034</xdr:row>
          <xdr:rowOff>47625</xdr:rowOff>
        </xdr:to>
        <xdr:sp macro="" textlink="">
          <xdr:nvSpPr>
            <xdr:cNvPr id="2816" name="Object 768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10</xdr:row>
          <xdr:rowOff>95250</xdr:rowOff>
        </xdr:from>
        <xdr:to>
          <xdr:col>12296</xdr:col>
          <xdr:colOff>323850</xdr:colOff>
          <xdr:row>15</xdr:row>
          <xdr:rowOff>47625</xdr:rowOff>
        </xdr:to>
        <xdr:sp macro="" textlink="">
          <xdr:nvSpPr>
            <xdr:cNvPr id="2817" name="Object 769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65525</xdr:row>
          <xdr:rowOff>95250</xdr:rowOff>
        </xdr:from>
        <xdr:to>
          <xdr:col>12296</xdr:col>
          <xdr:colOff>323850</xdr:colOff>
          <xdr:row>65530</xdr:row>
          <xdr:rowOff>47625</xdr:rowOff>
        </xdr:to>
        <xdr:sp macro="" textlink="">
          <xdr:nvSpPr>
            <xdr:cNvPr id="2818" name="Object 770" hidden="1">
              <a:extLst>
                <a:ext uri="{63B3BB69-23CF-44E3-9099-C40C66FF867C}">
                  <a14:compatExt spid="_x0000_s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131061</xdr:row>
          <xdr:rowOff>95250</xdr:rowOff>
        </xdr:from>
        <xdr:to>
          <xdr:col>12296</xdr:col>
          <xdr:colOff>323850</xdr:colOff>
          <xdr:row>131066</xdr:row>
          <xdr:rowOff>47625</xdr:rowOff>
        </xdr:to>
        <xdr:sp macro="" textlink="">
          <xdr:nvSpPr>
            <xdr:cNvPr id="2819" name="Object 771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196597</xdr:row>
          <xdr:rowOff>95250</xdr:rowOff>
        </xdr:from>
        <xdr:to>
          <xdr:col>12296</xdr:col>
          <xdr:colOff>323850</xdr:colOff>
          <xdr:row>196602</xdr:row>
          <xdr:rowOff>47625</xdr:rowOff>
        </xdr:to>
        <xdr:sp macro="" textlink="">
          <xdr:nvSpPr>
            <xdr:cNvPr id="2820" name="Object 772" hidden="1">
              <a:extLst>
                <a:ext uri="{63B3BB69-23CF-44E3-9099-C40C66FF867C}">
                  <a14:compatExt spid="_x0000_s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262133</xdr:row>
          <xdr:rowOff>95250</xdr:rowOff>
        </xdr:from>
        <xdr:to>
          <xdr:col>12296</xdr:col>
          <xdr:colOff>323850</xdr:colOff>
          <xdr:row>262138</xdr:row>
          <xdr:rowOff>47625</xdr:rowOff>
        </xdr:to>
        <xdr:sp macro="" textlink="">
          <xdr:nvSpPr>
            <xdr:cNvPr id="2821" name="Object 773" hidden="1">
              <a:extLst>
                <a:ext uri="{63B3BB69-23CF-44E3-9099-C40C66FF867C}">
                  <a14:compatExt spid="_x0000_s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327669</xdr:row>
          <xdr:rowOff>95250</xdr:rowOff>
        </xdr:from>
        <xdr:to>
          <xdr:col>12296</xdr:col>
          <xdr:colOff>323850</xdr:colOff>
          <xdr:row>327674</xdr:row>
          <xdr:rowOff>47625</xdr:rowOff>
        </xdr:to>
        <xdr:sp macro="" textlink="">
          <xdr:nvSpPr>
            <xdr:cNvPr id="2822" name="Object 774" hidden="1">
              <a:extLst>
                <a:ext uri="{63B3BB69-23CF-44E3-9099-C40C66FF867C}">
                  <a14:compatExt spid="_x0000_s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393205</xdr:row>
          <xdr:rowOff>95250</xdr:rowOff>
        </xdr:from>
        <xdr:to>
          <xdr:col>12296</xdr:col>
          <xdr:colOff>323850</xdr:colOff>
          <xdr:row>393210</xdr:row>
          <xdr:rowOff>47625</xdr:rowOff>
        </xdr:to>
        <xdr:sp macro="" textlink="">
          <xdr:nvSpPr>
            <xdr:cNvPr id="2823" name="Object 775" hidden="1">
              <a:extLst>
                <a:ext uri="{63B3BB69-23CF-44E3-9099-C40C66FF867C}">
                  <a14:compatExt spid="_x0000_s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458741</xdr:row>
          <xdr:rowOff>95250</xdr:rowOff>
        </xdr:from>
        <xdr:to>
          <xdr:col>12296</xdr:col>
          <xdr:colOff>323850</xdr:colOff>
          <xdr:row>458746</xdr:row>
          <xdr:rowOff>47625</xdr:rowOff>
        </xdr:to>
        <xdr:sp macro="" textlink="">
          <xdr:nvSpPr>
            <xdr:cNvPr id="2824" name="Object 776" hidden="1">
              <a:extLst>
                <a:ext uri="{63B3BB69-23CF-44E3-9099-C40C66FF867C}">
                  <a14:compatExt spid="_x0000_s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524277</xdr:row>
          <xdr:rowOff>95250</xdr:rowOff>
        </xdr:from>
        <xdr:to>
          <xdr:col>12296</xdr:col>
          <xdr:colOff>323850</xdr:colOff>
          <xdr:row>524282</xdr:row>
          <xdr:rowOff>47625</xdr:rowOff>
        </xdr:to>
        <xdr:sp macro="" textlink="">
          <xdr:nvSpPr>
            <xdr:cNvPr id="2825" name="Object 777" hidden="1">
              <a:extLst>
                <a:ext uri="{63B3BB69-23CF-44E3-9099-C40C66FF867C}">
                  <a14:compatExt spid="_x0000_s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589813</xdr:row>
          <xdr:rowOff>95250</xdr:rowOff>
        </xdr:from>
        <xdr:to>
          <xdr:col>12296</xdr:col>
          <xdr:colOff>323850</xdr:colOff>
          <xdr:row>589818</xdr:row>
          <xdr:rowOff>47625</xdr:rowOff>
        </xdr:to>
        <xdr:sp macro="" textlink="">
          <xdr:nvSpPr>
            <xdr:cNvPr id="2826" name="Object 778" hidden="1">
              <a:extLst>
                <a:ext uri="{63B3BB69-23CF-44E3-9099-C40C66FF867C}">
                  <a14:compatExt spid="_x0000_s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655349</xdr:row>
          <xdr:rowOff>95250</xdr:rowOff>
        </xdr:from>
        <xdr:to>
          <xdr:col>12296</xdr:col>
          <xdr:colOff>323850</xdr:colOff>
          <xdr:row>655354</xdr:row>
          <xdr:rowOff>47625</xdr:rowOff>
        </xdr:to>
        <xdr:sp macro="" textlink="">
          <xdr:nvSpPr>
            <xdr:cNvPr id="2827" name="Object 779" hidden="1">
              <a:extLst>
                <a:ext uri="{63B3BB69-23CF-44E3-9099-C40C66FF867C}">
                  <a14:compatExt spid="_x0000_s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720885</xdr:row>
          <xdr:rowOff>95250</xdr:rowOff>
        </xdr:from>
        <xdr:to>
          <xdr:col>12296</xdr:col>
          <xdr:colOff>323850</xdr:colOff>
          <xdr:row>720890</xdr:row>
          <xdr:rowOff>47625</xdr:rowOff>
        </xdr:to>
        <xdr:sp macro="" textlink="">
          <xdr:nvSpPr>
            <xdr:cNvPr id="2828" name="Object 780" hidden="1">
              <a:extLst>
                <a:ext uri="{63B3BB69-23CF-44E3-9099-C40C66FF867C}">
                  <a14:compatExt spid="_x0000_s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786421</xdr:row>
          <xdr:rowOff>95250</xdr:rowOff>
        </xdr:from>
        <xdr:to>
          <xdr:col>12296</xdr:col>
          <xdr:colOff>323850</xdr:colOff>
          <xdr:row>786426</xdr:row>
          <xdr:rowOff>47625</xdr:rowOff>
        </xdr:to>
        <xdr:sp macro="" textlink="">
          <xdr:nvSpPr>
            <xdr:cNvPr id="2829" name="Object 781" hidden="1">
              <a:extLst>
                <a:ext uri="{63B3BB69-23CF-44E3-9099-C40C66FF867C}">
                  <a14:compatExt spid="_x0000_s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851957</xdr:row>
          <xdr:rowOff>95250</xdr:rowOff>
        </xdr:from>
        <xdr:to>
          <xdr:col>12296</xdr:col>
          <xdr:colOff>323850</xdr:colOff>
          <xdr:row>851962</xdr:row>
          <xdr:rowOff>47625</xdr:rowOff>
        </xdr:to>
        <xdr:sp macro="" textlink="">
          <xdr:nvSpPr>
            <xdr:cNvPr id="2830" name="Object 782" hidden="1">
              <a:extLst>
                <a:ext uri="{63B3BB69-23CF-44E3-9099-C40C66FF867C}">
                  <a14:compatExt spid="_x0000_s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917493</xdr:row>
          <xdr:rowOff>95250</xdr:rowOff>
        </xdr:from>
        <xdr:to>
          <xdr:col>12296</xdr:col>
          <xdr:colOff>323850</xdr:colOff>
          <xdr:row>917498</xdr:row>
          <xdr:rowOff>47625</xdr:rowOff>
        </xdr:to>
        <xdr:sp macro="" textlink="">
          <xdr:nvSpPr>
            <xdr:cNvPr id="2831" name="Object 783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12290</xdr:col>
          <xdr:colOff>200025</xdr:colOff>
          <xdr:row>983029</xdr:row>
          <xdr:rowOff>95250</xdr:rowOff>
        </xdr:from>
        <xdr:to>
          <xdr:col>12296</xdr:col>
          <xdr:colOff>323850</xdr:colOff>
          <xdr:row>983034</xdr:row>
          <xdr:rowOff>47625</xdr:rowOff>
        </xdr:to>
        <xdr:sp macro="" textlink="">
          <xdr:nvSpPr>
            <xdr:cNvPr id="2832" name="Object 784" hidden="1">
              <a:extLst>
                <a:ext uri="{63B3BB69-23CF-44E3-9099-C40C66FF867C}">
                  <a14:compatExt spid="_x0000_s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10</xdr:row>
          <xdr:rowOff>95250</xdr:rowOff>
        </xdr:from>
        <xdr:to>
          <xdr:col>12552</xdr:col>
          <xdr:colOff>323850</xdr:colOff>
          <xdr:row>15</xdr:row>
          <xdr:rowOff>47625</xdr:rowOff>
        </xdr:to>
        <xdr:sp macro="" textlink="">
          <xdr:nvSpPr>
            <xdr:cNvPr id="2833" name="Object 785" hidden="1">
              <a:extLst>
                <a:ext uri="{63B3BB69-23CF-44E3-9099-C40C66FF867C}">
                  <a14:compatExt spid="_x0000_s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65525</xdr:row>
          <xdr:rowOff>95250</xdr:rowOff>
        </xdr:from>
        <xdr:to>
          <xdr:col>12552</xdr:col>
          <xdr:colOff>323850</xdr:colOff>
          <xdr:row>65530</xdr:row>
          <xdr:rowOff>47625</xdr:rowOff>
        </xdr:to>
        <xdr:sp macro="" textlink="">
          <xdr:nvSpPr>
            <xdr:cNvPr id="2834" name="Object 786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131061</xdr:row>
          <xdr:rowOff>95250</xdr:rowOff>
        </xdr:from>
        <xdr:to>
          <xdr:col>12552</xdr:col>
          <xdr:colOff>323850</xdr:colOff>
          <xdr:row>131066</xdr:row>
          <xdr:rowOff>47625</xdr:rowOff>
        </xdr:to>
        <xdr:sp macro="" textlink="">
          <xdr:nvSpPr>
            <xdr:cNvPr id="2835" name="Object 787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196597</xdr:row>
          <xdr:rowOff>95250</xdr:rowOff>
        </xdr:from>
        <xdr:to>
          <xdr:col>12552</xdr:col>
          <xdr:colOff>323850</xdr:colOff>
          <xdr:row>196602</xdr:row>
          <xdr:rowOff>47625</xdr:rowOff>
        </xdr:to>
        <xdr:sp macro="" textlink="">
          <xdr:nvSpPr>
            <xdr:cNvPr id="2836" name="Object 788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262133</xdr:row>
          <xdr:rowOff>95250</xdr:rowOff>
        </xdr:from>
        <xdr:to>
          <xdr:col>12552</xdr:col>
          <xdr:colOff>323850</xdr:colOff>
          <xdr:row>262138</xdr:row>
          <xdr:rowOff>47625</xdr:rowOff>
        </xdr:to>
        <xdr:sp macro="" textlink="">
          <xdr:nvSpPr>
            <xdr:cNvPr id="2837" name="Object 789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327669</xdr:row>
          <xdr:rowOff>95250</xdr:rowOff>
        </xdr:from>
        <xdr:to>
          <xdr:col>12552</xdr:col>
          <xdr:colOff>323850</xdr:colOff>
          <xdr:row>327674</xdr:row>
          <xdr:rowOff>47625</xdr:rowOff>
        </xdr:to>
        <xdr:sp macro="" textlink="">
          <xdr:nvSpPr>
            <xdr:cNvPr id="2838" name="Object 790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393205</xdr:row>
          <xdr:rowOff>95250</xdr:rowOff>
        </xdr:from>
        <xdr:to>
          <xdr:col>12552</xdr:col>
          <xdr:colOff>323850</xdr:colOff>
          <xdr:row>393210</xdr:row>
          <xdr:rowOff>47625</xdr:rowOff>
        </xdr:to>
        <xdr:sp macro="" textlink="">
          <xdr:nvSpPr>
            <xdr:cNvPr id="2839" name="Object 791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458741</xdr:row>
          <xdr:rowOff>95250</xdr:rowOff>
        </xdr:from>
        <xdr:to>
          <xdr:col>12552</xdr:col>
          <xdr:colOff>323850</xdr:colOff>
          <xdr:row>458746</xdr:row>
          <xdr:rowOff>47625</xdr:rowOff>
        </xdr:to>
        <xdr:sp macro="" textlink="">
          <xdr:nvSpPr>
            <xdr:cNvPr id="2840" name="Object 792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524277</xdr:row>
          <xdr:rowOff>95250</xdr:rowOff>
        </xdr:from>
        <xdr:to>
          <xdr:col>12552</xdr:col>
          <xdr:colOff>323850</xdr:colOff>
          <xdr:row>524282</xdr:row>
          <xdr:rowOff>47625</xdr:rowOff>
        </xdr:to>
        <xdr:sp macro="" textlink="">
          <xdr:nvSpPr>
            <xdr:cNvPr id="2841" name="Object 793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589813</xdr:row>
          <xdr:rowOff>95250</xdr:rowOff>
        </xdr:from>
        <xdr:to>
          <xdr:col>12552</xdr:col>
          <xdr:colOff>323850</xdr:colOff>
          <xdr:row>589818</xdr:row>
          <xdr:rowOff>47625</xdr:rowOff>
        </xdr:to>
        <xdr:sp macro="" textlink="">
          <xdr:nvSpPr>
            <xdr:cNvPr id="2842" name="Object 794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655349</xdr:row>
          <xdr:rowOff>95250</xdr:rowOff>
        </xdr:from>
        <xdr:to>
          <xdr:col>12552</xdr:col>
          <xdr:colOff>323850</xdr:colOff>
          <xdr:row>655354</xdr:row>
          <xdr:rowOff>47625</xdr:rowOff>
        </xdr:to>
        <xdr:sp macro="" textlink="">
          <xdr:nvSpPr>
            <xdr:cNvPr id="2843" name="Object 795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720885</xdr:row>
          <xdr:rowOff>95250</xdr:rowOff>
        </xdr:from>
        <xdr:to>
          <xdr:col>12552</xdr:col>
          <xdr:colOff>323850</xdr:colOff>
          <xdr:row>720890</xdr:row>
          <xdr:rowOff>47625</xdr:rowOff>
        </xdr:to>
        <xdr:sp macro="" textlink="">
          <xdr:nvSpPr>
            <xdr:cNvPr id="2844" name="Object 796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786421</xdr:row>
          <xdr:rowOff>95250</xdr:rowOff>
        </xdr:from>
        <xdr:to>
          <xdr:col>12552</xdr:col>
          <xdr:colOff>323850</xdr:colOff>
          <xdr:row>786426</xdr:row>
          <xdr:rowOff>47625</xdr:rowOff>
        </xdr:to>
        <xdr:sp macro="" textlink="">
          <xdr:nvSpPr>
            <xdr:cNvPr id="2845" name="Object 797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851957</xdr:row>
          <xdr:rowOff>95250</xdr:rowOff>
        </xdr:from>
        <xdr:to>
          <xdr:col>12552</xdr:col>
          <xdr:colOff>323850</xdr:colOff>
          <xdr:row>851962</xdr:row>
          <xdr:rowOff>47625</xdr:rowOff>
        </xdr:to>
        <xdr:sp macro="" textlink="">
          <xdr:nvSpPr>
            <xdr:cNvPr id="2846" name="Object 798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917493</xdr:row>
          <xdr:rowOff>95250</xdr:rowOff>
        </xdr:from>
        <xdr:to>
          <xdr:col>12552</xdr:col>
          <xdr:colOff>323850</xdr:colOff>
          <xdr:row>917498</xdr:row>
          <xdr:rowOff>47625</xdr:rowOff>
        </xdr:to>
        <xdr:sp macro="" textlink="">
          <xdr:nvSpPr>
            <xdr:cNvPr id="2847" name="Object 799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12546</xdr:col>
          <xdr:colOff>200025</xdr:colOff>
          <xdr:row>983029</xdr:row>
          <xdr:rowOff>95250</xdr:rowOff>
        </xdr:from>
        <xdr:to>
          <xdr:col>12552</xdr:col>
          <xdr:colOff>323850</xdr:colOff>
          <xdr:row>983034</xdr:row>
          <xdr:rowOff>47625</xdr:rowOff>
        </xdr:to>
        <xdr:sp macro="" textlink="">
          <xdr:nvSpPr>
            <xdr:cNvPr id="2848" name="Object 800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10</xdr:row>
          <xdr:rowOff>95250</xdr:rowOff>
        </xdr:from>
        <xdr:to>
          <xdr:col>12808</xdr:col>
          <xdr:colOff>323850</xdr:colOff>
          <xdr:row>15</xdr:row>
          <xdr:rowOff>47625</xdr:rowOff>
        </xdr:to>
        <xdr:sp macro="" textlink="">
          <xdr:nvSpPr>
            <xdr:cNvPr id="2849" name="Object 801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65525</xdr:row>
          <xdr:rowOff>95250</xdr:rowOff>
        </xdr:from>
        <xdr:to>
          <xdr:col>12808</xdr:col>
          <xdr:colOff>323850</xdr:colOff>
          <xdr:row>65530</xdr:row>
          <xdr:rowOff>47625</xdr:rowOff>
        </xdr:to>
        <xdr:sp macro="" textlink="">
          <xdr:nvSpPr>
            <xdr:cNvPr id="2850" name="Object 802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131061</xdr:row>
          <xdr:rowOff>95250</xdr:rowOff>
        </xdr:from>
        <xdr:to>
          <xdr:col>12808</xdr:col>
          <xdr:colOff>323850</xdr:colOff>
          <xdr:row>131066</xdr:row>
          <xdr:rowOff>47625</xdr:rowOff>
        </xdr:to>
        <xdr:sp macro="" textlink="">
          <xdr:nvSpPr>
            <xdr:cNvPr id="2851" name="Object 803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196597</xdr:row>
          <xdr:rowOff>95250</xdr:rowOff>
        </xdr:from>
        <xdr:to>
          <xdr:col>12808</xdr:col>
          <xdr:colOff>323850</xdr:colOff>
          <xdr:row>196602</xdr:row>
          <xdr:rowOff>47625</xdr:rowOff>
        </xdr:to>
        <xdr:sp macro="" textlink="">
          <xdr:nvSpPr>
            <xdr:cNvPr id="2852" name="Object 804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262133</xdr:row>
          <xdr:rowOff>95250</xdr:rowOff>
        </xdr:from>
        <xdr:to>
          <xdr:col>12808</xdr:col>
          <xdr:colOff>323850</xdr:colOff>
          <xdr:row>262138</xdr:row>
          <xdr:rowOff>47625</xdr:rowOff>
        </xdr:to>
        <xdr:sp macro="" textlink="">
          <xdr:nvSpPr>
            <xdr:cNvPr id="2853" name="Object 805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327669</xdr:row>
          <xdr:rowOff>95250</xdr:rowOff>
        </xdr:from>
        <xdr:to>
          <xdr:col>12808</xdr:col>
          <xdr:colOff>323850</xdr:colOff>
          <xdr:row>327674</xdr:row>
          <xdr:rowOff>47625</xdr:rowOff>
        </xdr:to>
        <xdr:sp macro="" textlink="">
          <xdr:nvSpPr>
            <xdr:cNvPr id="2854" name="Object 806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393205</xdr:row>
          <xdr:rowOff>95250</xdr:rowOff>
        </xdr:from>
        <xdr:to>
          <xdr:col>12808</xdr:col>
          <xdr:colOff>323850</xdr:colOff>
          <xdr:row>393210</xdr:row>
          <xdr:rowOff>47625</xdr:rowOff>
        </xdr:to>
        <xdr:sp macro="" textlink="">
          <xdr:nvSpPr>
            <xdr:cNvPr id="2855" name="Object 807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458741</xdr:row>
          <xdr:rowOff>95250</xdr:rowOff>
        </xdr:from>
        <xdr:to>
          <xdr:col>12808</xdr:col>
          <xdr:colOff>323850</xdr:colOff>
          <xdr:row>458746</xdr:row>
          <xdr:rowOff>47625</xdr:rowOff>
        </xdr:to>
        <xdr:sp macro="" textlink="">
          <xdr:nvSpPr>
            <xdr:cNvPr id="2856" name="Object 808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524277</xdr:row>
          <xdr:rowOff>95250</xdr:rowOff>
        </xdr:from>
        <xdr:to>
          <xdr:col>12808</xdr:col>
          <xdr:colOff>323850</xdr:colOff>
          <xdr:row>524282</xdr:row>
          <xdr:rowOff>47625</xdr:rowOff>
        </xdr:to>
        <xdr:sp macro="" textlink="">
          <xdr:nvSpPr>
            <xdr:cNvPr id="2857" name="Object 809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589813</xdr:row>
          <xdr:rowOff>95250</xdr:rowOff>
        </xdr:from>
        <xdr:to>
          <xdr:col>12808</xdr:col>
          <xdr:colOff>323850</xdr:colOff>
          <xdr:row>589818</xdr:row>
          <xdr:rowOff>47625</xdr:rowOff>
        </xdr:to>
        <xdr:sp macro="" textlink="">
          <xdr:nvSpPr>
            <xdr:cNvPr id="2858" name="Object 810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655349</xdr:row>
          <xdr:rowOff>95250</xdr:rowOff>
        </xdr:from>
        <xdr:to>
          <xdr:col>12808</xdr:col>
          <xdr:colOff>323850</xdr:colOff>
          <xdr:row>655354</xdr:row>
          <xdr:rowOff>47625</xdr:rowOff>
        </xdr:to>
        <xdr:sp macro="" textlink="">
          <xdr:nvSpPr>
            <xdr:cNvPr id="2859" name="Object 811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720885</xdr:row>
          <xdr:rowOff>95250</xdr:rowOff>
        </xdr:from>
        <xdr:to>
          <xdr:col>12808</xdr:col>
          <xdr:colOff>323850</xdr:colOff>
          <xdr:row>720890</xdr:row>
          <xdr:rowOff>47625</xdr:rowOff>
        </xdr:to>
        <xdr:sp macro="" textlink="">
          <xdr:nvSpPr>
            <xdr:cNvPr id="2860" name="Object 812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786421</xdr:row>
          <xdr:rowOff>95250</xdr:rowOff>
        </xdr:from>
        <xdr:to>
          <xdr:col>12808</xdr:col>
          <xdr:colOff>323850</xdr:colOff>
          <xdr:row>786426</xdr:row>
          <xdr:rowOff>47625</xdr:rowOff>
        </xdr:to>
        <xdr:sp macro="" textlink="">
          <xdr:nvSpPr>
            <xdr:cNvPr id="2861" name="Object 813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851957</xdr:row>
          <xdr:rowOff>95250</xdr:rowOff>
        </xdr:from>
        <xdr:to>
          <xdr:col>12808</xdr:col>
          <xdr:colOff>323850</xdr:colOff>
          <xdr:row>851962</xdr:row>
          <xdr:rowOff>47625</xdr:rowOff>
        </xdr:to>
        <xdr:sp macro="" textlink="">
          <xdr:nvSpPr>
            <xdr:cNvPr id="2862" name="Object 814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917493</xdr:row>
          <xdr:rowOff>95250</xdr:rowOff>
        </xdr:from>
        <xdr:to>
          <xdr:col>12808</xdr:col>
          <xdr:colOff>323850</xdr:colOff>
          <xdr:row>917498</xdr:row>
          <xdr:rowOff>47625</xdr:rowOff>
        </xdr:to>
        <xdr:sp macro="" textlink="">
          <xdr:nvSpPr>
            <xdr:cNvPr id="2863" name="Object 815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12802</xdr:col>
          <xdr:colOff>200025</xdr:colOff>
          <xdr:row>983029</xdr:row>
          <xdr:rowOff>95250</xdr:rowOff>
        </xdr:from>
        <xdr:to>
          <xdr:col>12808</xdr:col>
          <xdr:colOff>323850</xdr:colOff>
          <xdr:row>983034</xdr:row>
          <xdr:rowOff>47625</xdr:rowOff>
        </xdr:to>
        <xdr:sp macro="" textlink="">
          <xdr:nvSpPr>
            <xdr:cNvPr id="2864" name="Object 816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10</xdr:row>
          <xdr:rowOff>95250</xdr:rowOff>
        </xdr:from>
        <xdr:to>
          <xdr:col>13064</xdr:col>
          <xdr:colOff>323850</xdr:colOff>
          <xdr:row>15</xdr:row>
          <xdr:rowOff>47625</xdr:rowOff>
        </xdr:to>
        <xdr:sp macro="" textlink="">
          <xdr:nvSpPr>
            <xdr:cNvPr id="2865" name="Object 817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65525</xdr:row>
          <xdr:rowOff>95250</xdr:rowOff>
        </xdr:from>
        <xdr:to>
          <xdr:col>13064</xdr:col>
          <xdr:colOff>323850</xdr:colOff>
          <xdr:row>65530</xdr:row>
          <xdr:rowOff>47625</xdr:rowOff>
        </xdr:to>
        <xdr:sp macro="" textlink="">
          <xdr:nvSpPr>
            <xdr:cNvPr id="2866" name="Object 818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131061</xdr:row>
          <xdr:rowOff>95250</xdr:rowOff>
        </xdr:from>
        <xdr:to>
          <xdr:col>13064</xdr:col>
          <xdr:colOff>323850</xdr:colOff>
          <xdr:row>131066</xdr:row>
          <xdr:rowOff>47625</xdr:rowOff>
        </xdr:to>
        <xdr:sp macro="" textlink="">
          <xdr:nvSpPr>
            <xdr:cNvPr id="2867" name="Object 819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196597</xdr:row>
          <xdr:rowOff>95250</xdr:rowOff>
        </xdr:from>
        <xdr:to>
          <xdr:col>13064</xdr:col>
          <xdr:colOff>323850</xdr:colOff>
          <xdr:row>196602</xdr:row>
          <xdr:rowOff>47625</xdr:rowOff>
        </xdr:to>
        <xdr:sp macro="" textlink="">
          <xdr:nvSpPr>
            <xdr:cNvPr id="2868" name="Object 820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262133</xdr:row>
          <xdr:rowOff>95250</xdr:rowOff>
        </xdr:from>
        <xdr:to>
          <xdr:col>13064</xdr:col>
          <xdr:colOff>323850</xdr:colOff>
          <xdr:row>262138</xdr:row>
          <xdr:rowOff>47625</xdr:rowOff>
        </xdr:to>
        <xdr:sp macro="" textlink="">
          <xdr:nvSpPr>
            <xdr:cNvPr id="2869" name="Object 821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327669</xdr:row>
          <xdr:rowOff>95250</xdr:rowOff>
        </xdr:from>
        <xdr:to>
          <xdr:col>13064</xdr:col>
          <xdr:colOff>323850</xdr:colOff>
          <xdr:row>327674</xdr:row>
          <xdr:rowOff>47625</xdr:rowOff>
        </xdr:to>
        <xdr:sp macro="" textlink="">
          <xdr:nvSpPr>
            <xdr:cNvPr id="2870" name="Object 822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393205</xdr:row>
          <xdr:rowOff>95250</xdr:rowOff>
        </xdr:from>
        <xdr:to>
          <xdr:col>13064</xdr:col>
          <xdr:colOff>323850</xdr:colOff>
          <xdr:row>393210</xdr:row>
          <xdr:rowOff>47625</xdr:rowOff>
        </xdr:to>
        <xdr:sp macro="" textlink="">
          <xdr:nvSpPr>
            <xdr:cNvPr id="2871" name="Object 823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458741</xdr:row>
          <xdr:rowOff>95250</xdr:rowOff>
        </xdr:from>
        <xdr:to>
          <xdr:col>13064</xdr:col>
          <xdr:colOff>323850</xdr:colOff>
          <xdr:row>458746</xdr:row>
          <xdr:rowOff>47625</xdr:rowOff>
        </xdr:to>
        <xdr:sp macro="" textlink="">
          <xdr:nvSpPr>
            <xdr:cNvPr id="2872" name="Object 824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524277</xdr:row>
          <xdr:rowOff>95250</xdr:rowOff>
        </xdr:from>
        <xdr:to>
          <xdr:col>13064</xdr:col>
          <xdr:colOff>323850</xdr:colOff>
          <xdr:row>524282</xdr:row>
          <xdr:rowOff>47625</xdr:rowOff>
        </xdr:to>
        <xdr:sp macro="" textlink="">
          <xdr:nvSpPr>
            <xdr:cNvPr id="2873" name="Object 825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589813</xdr:row>
          <xdr:rowOff>95250</xdr:rowOff>
        </xdr:from>
        <xdr:to>
          <xdr:col>13064</xdr:col>
          <xdr:colOff>323850</xdr:colOff>
          <xdr:row>589818</xdr:row>
          <xdr:rowOff>47625</xdr:rowOff>
        </xdr:to>
        <xdr:sp macro="" textlink="">
          <xdr:nvSpPr>
            <xdr:cNvPr id="2874" name="Object 826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655349</xdr:row>
          <xdr:rowOff>95250</xdr:rowOff>
        </xdr:from>
        <xdr:to>
          <xdr:col>13064</xdr:col>
          <xdr:colOff>323850</xdr:colOff>
          <xdr:row>655354</xdr:row>
          <xdr:rowOff>47625</xdr:rowOff>
        </xdr:to>
        <xdr:sp macro="" textlink="">
          <xdr:nvSpPr>
            <xdr:cNvPr id="2875" name="Object 827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720885</xdr:row>
          <xdr:rowOff>95250</xdr:rowOff>
        </xdr:from>
        <xdr:to>
          <xdr:col>13064</xdr:col>
          <xdr:colOff>323850</xdr:colOff>
          <xdr:row>720890</xdr:row>
          <xdr:rowOff>47625</xdr:rowOff>
        </xdr:to>
        <xdr:sp macro="" textlink="">
          <xdr:nvSpPr>
            <xdr:cNvPr id="2876" name="Object 828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786421</xdr:row>
          <xdr:rowOff>95250</xdr:rowOff>
        </xdr:from>
        <xdr:to>
          <xdr:col>13064</xdr:col>
          <xdr:colOff>323850</xdr:colOff>
          <xdr:row>786426</xdr:row>
          <xdr:rowOff>47625</xdr:rowOff>
        </xdr:to>
        <xdr:sp macro="" textlink="">
          <xdr:nvSpPr>
            <xdr:cNvPr id="2877" name="Object 829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851957</xdr:row>
          <xdr:rowOff>95250</xdr:rowOff>
        </xdr:from>
        <xdr:to>
          <xdr:col>13064</xdr:col>
          <xdr:colOff>323850</xdr:colOff>
          <xdr:row>851962</xdr:row>
          <xdr:rowOff>47625</xdr:rowOff>
        </xdr:to>
        <xdr:sp macro="" textlink="">
          <xdr:nvSpPr>
            <xdr:cNvPr id="2878" name="Object 830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917493</xdr:row>
          <xdr:rowOff>95250</xdr:rowOff>
        </xdr:from>
        <xdr:to>
          <xdr:col>13064</xdr:col>
          <xdr:colOff>323850</xdr:colOff>
          <xdr:row>917498</xdr:row>
          <xdr:rowOff>47625</xdr:rowOff>
        </xdr:to>
        <xdr:sp macro="" textlink="">
          <xdr:nvSpPr>
            <xdr:cNvPr id="2879" name="Object 831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13058</xdr:col>
          <xdr:colOff>200025</xdr:colOff>
          <xdr:row>983029</xdr:row>
          <xdr:rowOff>95250</xdr:rowOff>
        </xdr:from>
        <xdr:to>
          <xdr:col>13064</xdr:col>
          <xdr:colOff>323850</xdr:colOff>
          <xdr:row>983034</xdr:row>
          <xdr:rowOff>47625</xdr:rowOff>
        </xdr:to>
        <xdr:sp macro="" textlink="">
          <xdr:nvSpPr>
            <xdr:cNvPr id="2880" name="Object 832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10</xdr:row>
          <xdr:rowOff>95250</xdr:rowOff>
        </xdr:from>
        <xdr:to>
          <xdr:col>13320</xdr:col>
          <xdr:colOff>323850</xdr:colOff>
          <xdr:row>15</xdr:row>
          <xdr:rowOff>47625</xdr:rowOff>
        </xdr:to>
        <xdr:sp macro="" textlink="">
          <xdr:nvSpPr>
            <xdr:cNvPr id="2881" name="Object 833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65525</xdr:row>
          <xdr:rowOff>95250</xdr:rowOff>
        </xdr:from>
        <xdr:to>
          <xdr:col>13320</xdr:col>
          <xdr:colOff>323850</xdr:colOff>
          <xdr:row>65530</xdr:row>
          <xdr:rowOff>47625</xdr:rowOff>
        </xdr:to>
        <xdr:sp macro="" textlink="">
          <xdr:nvSpPr>
            <xdr:cNvPr id="2882" name="Object 834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131061</xdr:row>
          <xdr:rowOff>95250</xdr:rowOff>
        </xdr:from>
        <xdr:to>
          <xdr:col>13320</xdr:col>
          <xdr:colOff>323850</xdr:colOff>
          <xdr:row>131066</xdr:row>
          <xdr:rowOff>47625</xdr:rowOff>
        </xdr:to>
        <xdr:sp macro="" textlink="">
          <xdr:nvSpPr>
            <xdr:cNvPr id="2883" name="Object 835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196597</xdr:row>
          <xdr:rowOff>95250</xdr:rowOff>
        </xdr:from>
        <xdr:to>
          <xdr:col>13320</xdr:col>
          <xdr:colOff>323850</xdr:colOff>
          <xdr:row>196602</xdr:row>
          <xdr:rowOff>47625</xdr:rowOff>
        </xdr:to>
        <xdr:sp macro="" textlink="">
          <xdr:nvSpPr>
            <xdr:cNvPr id="2884" name="Object 836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262133</xdr:row>
          <xdr:rowOff>95250</xdr:rowOff>
        </xdr:from>
        <xdr:to>
          <xdr:col>13320</xdr:col>
          <xdr:colOff>323850</xdr:colOff>
          <xdr:row>262138</xdr:row>
          <xdr:rowOff>47625</xdr:rowOff>
        </xdr:to>
        <xdr:sp macro="" textlink="">
          <xdr:nvSpPr>
            <xdr:cNvPr id="2885" name="Object 837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327669</xdr:row>
          <xdr:rowOff>95250</xdr:rowOff>
        </xdr:from>
        <xdr:to>
          <xdr:col>13320</xdr:col>
          <xdr:colOff>323850</xdr:colOff>
          <xdr:row>327674</xdr:row>
          <xdr:rowOff>47625</xdr:rowOff>
        </xdr:to>
        <xdr:sp macro="" textlink="">
          <xdr:nvSpPr>
            <xdr:cNvPr id="2886" name="Object 838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393205</xdr:row>
          <xdr:rowOff>95250</xdr:rowOff>
        </xdr:from>
        <xdr:to>
          <xdr:col>13320</xdr:col>
          <xdr:colOff>323850</xdr:colOff>
          <xdr:row>393210</xdr:row>
          <xdr:rowOff>47625</xdr:rowOff>
        </xdr:to>
        <xdr:sp macro="" textlink="">
          <xdr:nvSpPr>
            <xdr:cNvPr id="2887" name="Object 839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458741</xdr:row>
          <xdr:rowOff>95250</xdr:rowOff>
        </xdr:from>
        <xdr:to>
          <xdr:col>13320</xdr:col>
          <xdr:colOff>323850</xdr:colOff>
          <xdr:row>458746</xdr:row>
          <xdr:rowOff>47625</xdr:rowOff>
        </xdr:to>
        <xdr:sp macro="" textlink="">
          <xdr:nvSpPr>
            <xdr:cNvPr id="2888" name="Object 840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524277</xdr:row>
          <xdr:rowOff>95250</xdr:rowOff>
        </xdr:from>
        <xdr:to>
          <xdr:col>13320</xdr:col>
          <xdr:colOff>323850</xdr:colOff>
          <xdr:row>524282</xdr:row>
          <xdr:rowOff>47625</xdr:rowOff>
        </xdr:to>
        <xdr:sp macro="" textlink="">
          <xdr:nvSpPr>
            <xdr:cNvPr id="2889" name="Object 841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589813</xdr:row>
          <xdr:rowOff>95250</xdr:rowOff>
        </xdr:from>
        <xdr:to>
          <xdr:col>13320</xdr:col>
          <xdr:colOff>323850</xdr:colOff>
          <xdr:row>589818</xdr:row>
          <xdr:rowOff>47625</xdr:rowOff>
        </xdr:to>
        <xdr:sp macro="" textlink="">
          <xdr:nvSpPr>
            <xdr:cNvPr id="2890" name="Object 842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655349</xdr:row>
          <xdr:rowOff>95250</xdr:rowOff>
        </xdr:from>
        <xdr:to>
          <xdr:col>13320</xdr:col>
          <xdr:colOff>323850</xdr:colOff>
          <xdr:row>655354</xdr:row>
          <xdr:rowOff>47625</xdr:rowOff>
        </xdr:to>
        <xdr:sp macro="" textlink="">
          <xdr:nvSpPr>
            <xdr:cNvPr id="2891" name="Object 843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720885</xdr:row>
          <xdr:rowOff>95250</xdr:rowOff>
        </xdr:from>
        <xdr:to>
          <xdr:col>13320</xdr:col>
          <xdr:colOff>323850</xdr:colOff>
          <xdr:row>720890</xdr:row>
          <xdr:rowOff>47625</xdr:rowOff>
        </xdr:to>
        <xdr:sp macro="" textlink="">
          <xdr:nvSpPr>
            <xdr:cNvPr id="2892" name="Object 844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786421</xdr:row>
          <xdr:rowOff>95250</xdr:rowOff>
        </xdr:from>
        <xdr:to>
          <xdr:col>13320</xdr:col>
          <xdr:colOff>323850</xdr:colOff>
          <xdr:row>786426</xdr:row>
          <xdr:rowOff>47625</xdr:rowOff>
        </xdr:to>
        <xdr:sp macro="" textlink="">
          <xdr:nvSpPr>
            <xdr:cNvPr id="2893" name="Object 845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851957</xdr:row>
          <xdr:rowOff>95250</xdr:rowOff>
        </xdr:from>
        <xdr:to>
          <xdr:col>13320</xdr:col>
          <xdr:colOff>323850</xdr:colOff>
          <xdr:row>851962</xdr:row>
          <xdr:rowOff>47625</xdr:rowOff>
        </xdr:to>
        <xdr:sp macro="" textlink="">
          <xdr:nvSpPr>
            <xdr:cNvPr id="2894" name="Object 846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917493</xdr:row>
          <xdr:rowOff>95250</xdr:rowOff>
        </xdr:from>
        <xdr:to>
          <xdr:col>13320</xdr:col>
          <xdr:colOff>323850</xdr:colOff>
          <xdr:row>917498</xdr:row>
          <xdr:rowOff>47625</xdr:rowOff>
        </xdr:to>
        <xdr:sp macro="" textlink="">
          <xdr:nvSpPr>
            <xdr:cNvPr id="2895" name="Object 847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13314</xdr:col>
          <xdr:colOff>200025</xdr:colOff>
          <xdr:row>983029</xdr:row>
          <xdr:rowOff>95250</xdr:rowOff>
        </xdr:from>
        <xdr:to>
          <xdr:col>13320</xdr:col>
          <xdr:colOff>323850</xdr:colOff>
          <xdr:row>983034</xdr:row>
          <xdr:rowOff>47625</xdr:rowOff>
        </xdr:to>
        <xdr:sp macro="" textlink="">
          <xdr:nvSpPr>
            <xdr:cNvPr id="2896" name="Object 848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10</xdr:row>
          <xdr:rowOff>95250</xdr:rowOff>
        </xdr:from>
        <xdr:to>
          <xdr:col>13576</xdr:col>
          <xdr:colOff>323850</xdr:colOff>
          <xdr:row>15</xdr:row>
          <xdr:rowOff>47625</xdr:rowOff>
        </xdr:to>
        <xdr:sp macro="" textlink="">
          <xdr:nvSpPr>
            <xdr:cNvPr id="2897" name="Object 849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65525</xdr:row>
          <xdr:rowOff>95250</xdr:rowOff>
        </xdr:from>
        <xdr:to>
          <xdr:col>13576</xdr:col>
          <xdr:colOff>323850</xdr:colOff>
          <xdr:row>65530</xdr:row>
          <xdr:rowOff>47625</xdr:rowOff>
        </xdr:to>
        <xdr:sp macro="" textlink="">
          <xdr:nvSpPr>
            <xdr:cNvPr id="2898" name="Object 850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131061</xdr:row>
          <xdr:rowOff>95250</xdr:rowOff>
        </xdr:from>
        <xdr:to>
          <xdr:col>13576</xdr:col>
          <xdr:colOff>323850</xdr:colOff>
          <xdr:row>131066</xdr:row>
          <xdr:rowOff>47625</xdr:rowOff>
        </xdr:to>
        <xdr:sp macro="" textlink="">
          <xdr:nvSpPr>
            <xdr:cNvPr id="2899" name="Object 851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196597</xdr:row>
          <xdr:rowOff>95250</xdr:rowOff>
        </xdr:from>
        <xdr:to>
          <xdr:col>13576</xdr:col>
          <xdr:colOff>323850</xdr:colOff>
          <xdr:row>196602</xdr:row>
          <xdr:rowOff>47625</xdr:rowOff>
        </xdr:to>
        <xdr:sp macro="" textlink="">
          <xdr:nvSpPr>
            <xdr:cNvPr id="2900" name="Object 852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262133</xdr:row>
          <xdr:rowOff>95250</xdr:rowOff>
        </xdr:from>
        <xdr:to>
          <xdr:col>13576</xdr:col>
          <xdr:colOff>323850</xdr:colOff>
          <xdr:row>262138</xdr:row>
          <xdr:rowOff>47625</xdr:rowOff>
        </xdr:to>
        <xdr:sp macro="" textlink="">
          <xdr:nvSpPr>
            <xdr:cNvPr id="2901" name="Object 853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327669</xdr:row>
          <xdr:rowOff>95250</xdr:rowOff>
        </xdr:from>
        <xdr:to>
          <xdr:col>13576</xdr:col>
          <xdr:colOff>323850</xdr:colOff>
          <xdr:row>327674</xdr:row>
          <xdr:rowOff>47625</xdr:rowOff>
        </xdr:to>
        <xdr:sp macro="" textlink="">
          <xdr:nvSpPr>
            <xdr:cNvPr id="2902" name="Object 854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393205</xdr:row>
          <xdr:rowOff>95250</xdr:rowOff>
        </xdr:from>
        <xdr:to>
          <xdr:col>13576</xdr:col>
          <xdr:colOff>323850</xdr:colOff>
          <xdr:row>393210</xdr:row>
          <xdr:rowOff>47625</xdr:rowOff>
        </xdr:to>
        <xdr:sp macro="" textlink="">
          <xdr:nvSpPr>
            <xdr:cNvPr id="2903" name="Object 855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458741</xdr:row>
          <xdr:rowOff>95250</xdr:rowOff>
        </xdr:from>
        <xdr:to>
          <xdr:col>13576</xdr:col>
          <xdr:colOff>323850</xdr:colOff>
          <xdr:row>458746</xdr:row>
          <xdr:rowOff>47625</xdr:rowOff>
        </xdr:to>
        <xdr:sp macro="" textlink="">
          <xdr:nvSpPr>
            <xdr:cNvPr id="2904" name="Object 856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524277</xdr:row>
          <xdr:rowOff>95250</xdr:rowOff>
        </xdr:from>
        <xdr:to>
          <xdr:col>13576</xdr:col>
          <xdr:colOff>323850</xdr:colOff>
          <xdr:row>524282</xdr:row>
          <xdr:rowOff>47625</xdr:rowOff>
        </xdr:to>
        <xdr:sp macro="" textlink="">
          <xdr:nvSpPr>
            <xdr:cNvPr id="2905" name="Object 857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589813</xdr:row>
          <xdr:rowOff>95250</xdr:rowOff>
        </xdr:from>
        <xdr:to>
          <xdr:col>13576</xdr:col>
          <xdr:colOff>323850</xdr:colOff>
          <xdr:row>589818</xdr:row>
          <xdr:rowOff>47625</xdr:rowOff>
        </xdr:to>
        <xdr:sp macro="" textlink="">
          <xdr:nvSpPr>
            <xdr:cNvPr id="2906" name="Object 858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655349</xdr:row>
          <xdr:rowOff>95250</xdr:rowOff>
        </xdr:from>
        <xdr:to>
          <xdr:col>13576</xdr:col>
          <xdr:colOff>323850</xdr:colOff>
          <xdr:row>655354</xdr:row>
          <xdr:rowOff>47625</xdr:rowOff>
        </xdr:to>
        <xdr:sp macro="" textlink="">
          <xdr:nvSpPr>
            <xdr:cNvPr id="2907" name="Object 859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720885</xdr:row>
          <xdr:rowOff>95250</xdr:rowOff>
        </xdr:from>
        <xdr:to>
          <xdr:col>13576</xdr:col>
          <xdr:colOff>323850</xdr:colOff>
          <xdr:row>720890</xdr:row>
          <xdr:rowOff>47625</xdr:rowOff>
        </xdr:to>
        <xdr:sp macro="" textlink="">
          <xdr:nvSpPr>
            <xdr:cNvPr id="2908" name="Object 860" hidden="1">
              <a:extLst>
                <a:ext uri="{63B3BB69-23CF-44E3-9099-C40C66FF867C}">
                  <a14:compatExt spid="_x0000_s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786421</xdr:row>
          <xdr:rowOff>95250</xdr:rowOff>
        </xdr:from>
        <xdr:to>
          <xdr:col>13576</xdr:col>
          <xdr:colOff>323850</xdr:colOff>
          <xdr:row>786426</xdr:row>
          <xdr:rowOff>47625</xdr:rowOff>
        </xdr:to>
        <xdr:sp macro="" textlink="">
          <xdr:nvSpPr>
            <xdr:cNvPr id="2909" name="Object 861" hidden="1">
              <a:extLst>
                <a:ext uri="{63B3BB69-23CF-44E3-9099-C40C66FF867C}">
                  <a14:compatExt spid="_x0000_s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851957</xdr:row>
          <xdr:rowOff>95250</xdr:rowOff>
        </xdr:from>
        <xdr:to>
          <xdr:col>13576</xdr:col>
          <xdr:colOff>323850</xdr:colOff>
          <xdr:row>851962</xdr:row>
          <xdr:rowOff>47625</xdr:rowOff>
        </xdr:to>
        <xdr:sp macro="" textlink="">
          <xdr:nvSpPr>
            <xdr:cNvPr id="2910" name="Object 862" hidden="1">
              <a:extLst>
                <a:ext uri="{63B3BB69-23CF-44E3-9099-C40C66FF867C}">
                  <a14:compatExt spid="_x0000_s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917493</xdr:row>
          <xdr:rowOff>95250</xdr:rowOff>
        </xdr:from>
        <xdr:to>
          <xdr:col>13576</xdr:col>
          <xdr:colOff>323850</xdr:colOff>
          <xdr:row>917498</xdr:row>
          <xdr:rowOff>47625</xdr:rowOff>
        </xdr:to>
        <xdr:sp macro="" textlink="">
          <xdr:nvSpPr>
            <xdr:cNvPr id="2911" name="Object 863" hidden="1">
              <a:extLst>
                <a:ext uri="{63B3BB69-23CF-44E3-9099-C40C66FF867C}">
                  <a14:compatExt spid="_x0000_s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13570</xdr:col>
          <xdr:colOff>200025</xdr:colOff>
          <xdr:row>983029</xdr:row>
          <xdr:rowOff>95250</xdr:rowOff>
        </xdr:from>
        <xdr:to>
          <xdr:col>13576</xdr:col>
          <xdr:colOff>323850</xdr:colOff>
          <xdr:row>983034</xdr:row>
          <xdr:rowOff>47625</xdr:rowOff>
        </xdr:to>
        <xdr:sp macro="" textlink="">
          <xdr:nvSpPr>
            <xdr:cNvPr id="2912" name="Object 864" hidden="1">
              <a:extLst>
                <a:ext uri="{63B3BB69-23CF-44E3-9099-C40C66FF867C}">
                  <a14:compatExt spid="_x0000_s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10</xdr:row>
          <xdr:rowOff>95250</xdr:rowOff>
        </xdr:from>
        <xdr:to>
          <xdr:col>13832</xdr:col>
          <xdr:colOff>323850</xdr:colOff>
          <xdr:row>15</xdr:row>
          <xdr:rowOff>47625</xdr:rowOff>
        </xdr:to>
        <xdr:sp macro="" textlink="">
          <xdr:nvSpPr>
            <xdr:cNvPr id="2913" name="Object 865" hidden="1">
              <a:extLst>
                <a:ext uri="{63B3BB69-23CF-44E3-9099-C40C66FF867C}">
                  <a14:compatExt spid="_x0000_s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65525</xdr:row>
          <xdr:rowOff>95250</xdr:rowOff>
        </xdr:from>
        <xdr:to>
          <xdr:col>13832</xdr:col>
          <xdr:colOff>323850</xdr:colOff>
          <xdr:row>65530</xdr:row>
          <xdr:rowOff>47625</xdr:rowOff>
        </xdr:to>
        <xdr:sp macro="" textlink="">
          <xdr:nvSpPr>
            <xdr:cNvPr id="2914" name="Object 866" hidden="1">
              <a:extLst>
                <a:ext uri="{63B3BB69-23CF-44E3-9099-C40C66FF867C}">
                  <a14:compatExt spid="_x0000_s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131061</xdr:row>
          <xdr:rowOff>95250</xdr:rowOff>
        </xdr:from>
        <xdr:to>
          <xdr:col>13832</xdr:col>
          <xdr:colOff>323850</xdr:colOff>
          <xdr:row>131066</xdr:row>
          <xdr:rowOff>47625</xdr:rowOff>
        </xdr:to>
        <xdr:sp macro="" textlink="">
          <xdr:nvSpPr>
            <xdr:cNvPr id="2915" name="Object 867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196597</xdr:row>
          <xdr:rowOff>95250</xdr:rowOff>
        </xdr:from>
        <xdr:to>
          <xdr:col>13832</xdr:col>
          <xdr:colOff>323850</xdr:colOff>
          <xdr:row>196602</xdr:row>
          <xdr:rowOff>47625</xdr:rowOff>
        </xdr:to>
        <xdr:sp macro="" textlink="">
          <xdr:nvSpPr>
            <xdr:cNvPr id="2916" name="Object 868" hidden="1">
              <a:extLst>
                <a:ext uri="{63B3BB69-23CF-44E3-9099-C40C66FF867C}">
                  <a14:compatExt spid="_x0000_s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262133</xdr:row>
          <xdr:rowOff>95250</xdr:rowOff>
        </xdr:from>
        <xdr:to>
          <xdr:col>13832</xdr:col>
          <xdr:colOff>323850</xdr:colOff>
          <xdr:row>262138</xdr:row>
          <xdr:rowOff>47625</xdr:rowOff>
        </xdr:to>
        <xdr:sp macro="" textlink="">
          <xdr:nvSpPr>
            <xdr:cNvPr id="2917" name="Object 869" hidden="1">
              <a:extLst>
                <a:ext uri="{63B3BB69-23CF-44E3-9099-C40C66FF867C}">
                  <a14:compatExt spid="_x0000_s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327669</xdr:row>
          <xdr:rowOff>95250</xdr:rowOff>
        </xdr:from>
        <xdr:to>
          <xdr:col>13832</xdr:col>
          <xdr:colOff>323850</xdr:colOff>
          <xdr:row>327674</xdr:row>
          <xdr:rowOff>47625</xdr:rowOff>
        </xdr:to>
        <xdr:sp macro="" textlink="">
          <xdr:nvSpPr>
            <xdr:cNvPr id="2918" name="Object 870" hidden="1">
              <a:extLst>
                <a:ext uri="{63B3BB69-23CF-44E3-9099-C40C66FF867C}">
                  <a14:compatExt spid="_x0000_s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393205</xdr:row>
          <xdr:rowOff>95250</xdr:rowOff>
        </xdr:from>
        <xdr:to>
          <xdr:col>13832</xdr:col>
          <xdr:colOff>323850</xdr:colOff>
          <xdr:row>393210</xdr:row>
          <xdr:rowOff>47625</xdr:rowOff>
        </xdr:to>
        <xdr:sp macro="" textlink="">
          <xdr:nvSpPr>
            <xdr:cNvPr id="2919" name="Object 871" hidden="1">
              <a:extLst>
                <a:ext uri="{63B3BB69-23CF-44E3-9099-C40C66FF867C}">
                  <a14:compatExt spid="_x0000_s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458741</xdr:row>
          <xdr:rowOff>95250</xdr:rowOff>
        </xdr:from>
        <xdr:to>
          <xdr:col>13832</xdr:col>
          <xdr:colOff>323850</xdr:colOff>
          <xdr:row>458746</xdr:row>
          <xdr:rowOff>47625</xdr:rowOff>
        </xdr:to>
        <xdr:sp macro="" textlink="">
          <xdr:nvSpPr>
            <xdr:cNvPr id="2920" name="Object 872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524277</xdr:row>
          <xdr:rowOff>95250</xdr:rowOff>
        </xdr:from>
        <xdr:to>
          <xdr:col>13832</xdr:col>
          <xdr:colOff>323850</xdr:colOff>
          <xdr:row>524282</xdr:row>
          <xdr:rowOff>47625</xdr:rowOff>
        </xdr:to>
        <xdr:sp macro="" textlink="">
          <xdr:nvSpPr>
            <xdr:cNvPr id="2921" name="Object 873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589813</xdr:row>
          <xdr:rowOff>95250</xdr:rowOff>
        </xdr:from>
        <xdr:to>
          <xdr:col>13832</xdr:col>
          <xdr:colOff>323850</xdr:colOff>
          <xdr:row>589818</xdr:row>
          <xdr:rowOff>47625</xdr:rowOff>
        </xdr:to>
        <xdr:sp macro="" textlink="">
          <xdr:nvSpPr>
            <xdr:cNvPr id="2922" name="Object 874" hidden="1">
              <a:extLst>
                <a:ext uri="{63B3BB69-23CF-44E3-9099-C40C66FF867C}">
                  <a14:compatExt spid="_x0000_s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655349</xdr:row>
          <xdr:rowOff>95250</xdr:rowOff>
        </xdr:from>
        <xdr:to>
          <xdr:col>13832</xdr:col>
          <xdr:colOff>323850</xdr:colOff>
          <xdr:row>655354</xdr:row>
          <xdr:rowOff>47625</xdr:rowOff>
        </xdr:to>
        <xdr:sp macro="" textlink="">
          <xdr:nvSpPr>
            <xdr:cNvPr id="2923" name="Object 875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720885</xdr:row>
          <xdr:rowOff>95250</xdr:rowOff>
        </xdr:from>
        <xdr:to>
          <xdr:col>13832</xdr:col>
          <xdr:colOff>323850</xdr:colOff>
          <xdr:row>720890</xdr:row>
          <xdr:rowOff>47625</xdr:rowOff>
        </xdr:to>
        <xdr:sp macro="" textlink="">
          <xdr:nvSpPr>
            <xdr:cNvPr id="2924" name="Object 876" hidden="1">
              <a:extLst>
                <a:ext uri="{63B3BB69-23CF-44E3-9099-C40C66FF867C}">
                  <a14:compatExt spid="_x0000_s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786421</xdr:row>
          <xdr:rowOff>95250</xdr:rowOff>
        </xdr:from>
        <xdr:to>
          <xdr:col>13832</xdr:col>
          <xdr:colOff>323850</xdr:colOff>
          <xdr:row>786426</xdr:row>
          <xdr:rowOff>47625</xdr:rowOff>
        </xdr:to>
        <xdr:sp macro="" textlink="">
          <xdr:nvSpPr>
            <xdr:cNvPr id="2925" name="Object 877" hidden="1">
              <a:extLst>
                <a:ext uri="{63B3BB69-23CF-44E3-9099-C40C66FF867C}">
                  <a14:compatExt spid="_x0000_s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851957</xdr:row>
          <xdr:rowOff>95250</xdr:rowOff>
        </xdr:from>
        <xdr:to>
          <xdr:col>13832</xdr:col>
          <xdr:colOff>323850</xdr:colOff>
          <xdr:row>851962</xdr:row>
          <xdr:rowOff>47625</xdr:rowOff>
        </xdr:to>
        <xdr:sp macro="" textlink="">
          <xdr:nvSpPr>
            <xdr:cNvPr id="2926" name="Object 878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917493</xdr:row>
          <xdr:rowOff>95250</xdr:rowOff>
        </xdr:from>
        <xdr:to>
          <xdr:col>13832</xdr:col>
          <xdr:colOff>323850</xdr:colOff>
          <xdr:row>917498</xdr:row>
          <xdr:rowOff>47625</xdr:rowOff>
        </xdr:to>
        <xdr:sp macro="" textlink="">
          <xdr:nvSpPr>
            <xdr:cNvPr id="2927" name="Object 879" hidden="1">
              <a:extLst>
                <a:ext uri="{63B3BB69-23CF-44E3-9099-C40C66FF867C}">
                  <a14:compatExt spid="_x0000_s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13826</xdr:col>
          <xdr:colOff>200025</xdr:colOff>
          <xdr:row>983029</xdr:row>
          <xdr:rowOff>95250</xdr:rowOff>
        </xdr:from>
        <xdr:to>
          <xdr:col>13832</xdr:col>
          <xdr:colOff>323850</xdr:colOff>
          <xdr:row>983034</xdr:row>
          <xdr:rowOff>47625</xdr:rowOff>
        </xdr:to>
        <xdr:sp macro="" textlink="">
          <xdr:nvSpPr>
            <xdr:cNvPr id="2928" name="Object 880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10</xdr:row>
          <xdr:rowOff>95250</xdr:rowOff>
        </xdr:from>
        <xdr:to>
          <xdr:col>14088</xdr:col>
          <xdr:colOff>323850</xdr:colOff>
          <xdr:row>15</xdr:row>
          <xdr:rowOff>47625</xdr:rowOff>
        </xdr:to>
        <xdr:sp macro="" textlink="">
          <xdr:nvSpPr>
            <xdr:cNvPr id="2929" name="Object 881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65525</xdr:row>
          <xdr:rowOff>95250</xdr:rowOff>
        </xdr:from>
        <xdr:to>
          <xdr:col>14088</xdr:col>
          <xdr:colOff>323850</xdr:colOff>
          <xdr:row>65530</xdr:row>
          <xdr:rowOff>47625</xdr:rowOff>
        </xdr:to>
        <xdr:sp macro="" textlink="">
          <xdr:nvSpPr>
            <xdr:cNvPr id="2930" name="Object 882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131061</xdr:row>
          <xdr:rowOff>95250</xdr:rowOff>
        </xdr:from>
        <xdr:to>
          <xdr:col>14088</xdr:col>
          <xdr:colOff>323850</xdr:colOff>
          <xdr:row>131066</xdr:row>
          <xdr:rowOff>47625</xdr:rowOff>
        </xdr:to>
        <xdr:sp macro="" textlink="">
          <xdr:nvSpPr>
            <xdr:cNvPr id="2931" name="Object 883" hidden="1">
              <a:extLst>
                <a:ext uri="{63B3BB69-23CF-44E3-9099-C40C66FF867C}">
                  <a14:compatExt spid="_x0000_s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196597</xdr:row>
          <xdr:rowOff>95250</xdr:rowOff>
        </xdr:from>
        <xdr:to>
          <xdr:col>14088</xdr:col>
          <xdr:colOff>323850</xdr:colOff>
          <xdr:row>196602</xdr:row>
          <xdr:rowOff>47625</xdr:rowOff>
        </xdr:to>
        <xdr:sp macro="" textlink="">
          <xdr:nvSpPr>
            <xdr:cNvPr id="2932" name="Object 884" hidden="1">
              <a:extLst>
                <a:ext uri="{63B3BB69-23CF-44E3-9099-C40C66FF867C}">
                  <a14:compatExt spid="_x0000_s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262133</xdr:row>
          <xdr:rowOff>95250</xdr:rowOff>
        </xdr:from>
        <xdr:to>
          <xdr:col>14088</xdr:col>
          <xdr:colOff>323850</xdr:colOff>
          <xdr:row>262138</xdr:row>
          <xdr:rowOff>47625</xdr:rowOff>
        </xdr:to>
        <xdr:sp macro="" textlink="">
          <xdr:nvSpPr>
            <xdr:cNvPr id="2933" name="Object 885" hidden="1">
              <a:extLst>
                <a:ext uri="{63B3BB69-23CF-44E3-9099-C40C66FF867C}">
                  <a14:compatExt spid="_x0000_s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327669</xdr:row>
          <xdr:rowOff>95250</xdr:rowOff>
        </xdr:from>
        <xdr:to>
          <xdr:col>14088</xdr:col>
          <xdr:colOff>323850</xdr:colOff>
          <xdr:row>327674</xdr:row>
          <xdr:rowOff>47625</xdr:rowOff>
        </xdr:to>
        <xdr:sp macro="" textlink="">
          <xdr:nvSpPr>
            <xdr:cNvPr id="2934" name="Object 886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393205</xdr:row>
          <xdr:rowOff>95250</xdr:rowOff>
        </xdr:from>
        <xdr:to>
          <xdr:col>14088</xdr:col>
          <xdr:colOff>323850</xdr:colOff>
          <xdr:row>393210</xdr:row>
          <xdr:rowOff>47625</xdr:rowOff>
        </xdr:to>
        <xdr:sp macro="" textlink="">
          <xdr:nvSpPr>
            <xdr:cNvPr id="2935" name="Object 887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458741</xdr:row>
          <xdr:rowOff>95250</xdr:rowOff>
        </xdr:from>
        <xdr:to>
          <xdr:col>14088</xdr:col>
          <xdr:colOff>323850</xdr:colOff>
          <xdr:row>458746</xdr:row>
          <xdr:rowOff>47625</xdr:rowOff>
        </xdr:to>
        <xdr:sp macro="" textlink="">
          <xdr:nvSpPr>
            <xdr:cNvPr id="2936" name="Object 888" hidden="1">
              <a:extLst>
                <a:ext uri="{63B3BB69-23CF-44E3-9099-C40C66FF867C}">
                  <a14:compatExt spid="_x0000_s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524277</xdr:row>
          <xdr:rowOff>95250</xdr:rowOff>
        </xdr:from>
        <xdr:to>
          <xdr:col>14088</xdr:col>
          <xdr:colOff>323850</xdr:colOff>
          <xdr:row>524282</xdr:row>
          <xdr:rowOff>47625</xdr:rowOff>
        </xdr:to>
        <xdr:sp macro="" textlink="">
          <xdr:nvSpPr>
            <xdr:cNvPr id="2937" name="Object 889" hidden="1">
              <a:extLst>
                <a:ext uri="{63B3BB69-23CF-44E3-9099-C40C66FF867C}">
                  <a14:compatExt spid="_x0000_s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589813</xdr:row>
          <xdr:rowOff>95250</xdr:rowOff>
        </xdr:from>
        <xdr:to>
          <xdr:col>14088</xdr:col>
          <xdr:colOff>323850</xdr:colOff>
          <xdr:row>589818</xdr:row>
          <xdr:rowOff>47625</xdr:rowOff>
        </xdr:to>
        <xdr:sp macro="" textlink="">
          <xdr:nvSpPr>
            <xdr:cNvPr id="2938" name="Object 890" hidden="1">
              <a:extLst>
                <a:ext uri="{63B3BB69-23CF-44E3-9099-C40C66FF867C}">
                  <a14:compatExt spid="_x0000_s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655349</xdr:row>
          <xdr:rowOff>95250</xdr:rowOff>
        </xdr:from>
        <xdr:to>
          <xdr:col>14088</xdr:col>
          <xdr:colOff>323850</xdr:colOff>
          <xdr:row>655354</xdr:row>
          <xdr:rowOff>47625</xdr:rowOff>
        </xdr:to>
        <xdr:sp macro="" textlink="">
          <xdr:nvSpPr>
            <xdr:cNvPr id="2939" name="Object 891" hidden="1">
              <a:extLst>
                <a:ext uri="{63B3BB69-23CF-44E3-9099-C40C66FF867C}">
                  <a14:compatExt spid="_x0000_s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720885</xdr:row>
          <xdr:rowOff>95250</xdr:rowOff>
        </xdr:from>
        <xdr:to>
          <xdr:col>14088</xdr:col>
          <xdr:colOff>323850</xdr:colOff>
          <xdr:row>720890</xdr:row>
          <xdr:rowOff>47625</xdr:rowOff>
        </xdr:to>
        <xdr:sp macro="" textlink="">
          <xdr:nvSpPr>
            <xdr:cNvPr id="2940" name="Object 892" hidden="1">
              <a:extLst>
                <a:ext uri="{63B3BB69-23CF-44E3-9099-C40C66FF867C}">
                  <a14:compatExt spid="_x0000_s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786421</xdr:row>
          <xdr:rowOff>95250</xdr:rowOff>
        </xdr:from>
        <xdr:to>
          <xdr:col>14088</xdr:col>
          <xdr:colOff>323850</xdr:colOff>
          <xdr:row>786426</xdr:row>
          <xdr:rowOff>47625</xdr:rowOff>
        </xdr:to>
        <xdr:sp macro="" textlink="">
          <xdr:nvSpPr>
            <xdr:cNvPr id="2941" name="Object 893" hidden="1">
              <a:extLst>
                <a:ext uri="{63B3BB69-23CF-44E3-9099-C40C66FF867C}">
                  <a14:compatExt spid="_x0000_s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851957</xdr:row>
          <xdr:rowOff>95250</xdr:rowOff>
        </xdr:from>
        <xdr:to>
          <xdr:col>14088</xdr:col>
          <xdr:colOff>323850</xdr:colOff>
          <xdr:row>851962</xdr:row>
          <xdr:rowOff>47625</xdr:rowOff>
        </xdr:to>
        <xdr:sp macro="" textlink="">
          <xdr:nvSpPr>
            <xdr:cNvPr id="2942" name="Object 894" hidden="1">
              <a:extLst>
                <a:ext uri="{63B3BB69-23CF-44E3-9099-C40C66FF867C}">
                  <a14:compatExt spid="_x0000_s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917493</xdr:row>
          <xdr:rowOff>95250</xdr:rowOff>
        </xdr:from>
        <xdr:to>
          <xdr:col>14088</xdr:col>
          <xdr:colOff>323850</xdr:colOff>
          <xdr:row>917498</xdr:row>
          <xdr:rowOff>47625</xdr:rowOff>
        </xdr:to>
        <xdr:sp macro="" textlink="">
          <xdr:nvSpPr>
            <xdr:cNvPr id="2943" name="Object 895" hidden="1">
              <a:extLst>
                <a:ext uri="{63B3BB69-23CF-44E3-9099-C40C66FF867C}">
                  <a14:compatExt spid="_x0000_s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14082</xdr:col>
          <xdr:colOff>200025</xdr:colOff>
          <xdr:row>983029</xdr:row>
          <xdr:rowOff>95250</xdr:rowOff>
        </xdr:from>
        <xdr:to>
          <xdr:col>14088</xdr:col>
          <xdr:colOff>323850</xdr:colOff>
          <xdr:row>983034</xdr:row>
          <xdr:rowOff>47625</xdr:rowOff>
        </xdr:to>
        <xdr:sp macro="" textlink="">
          <xdr:nvSpPr>
            <xdr:cNvPr id="2944" name="Object 896" hidden="1">
              <a:extLst>
                <a:ext uri="{63B3BB69-23CF-44E3-9099-C40C66FF867C}">
                  <a14:compatExt spid="_x0000_s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10</xdr:row>
          <xdr:rowOff>95250</xdr:rowOff>
        </xdr:from>
        <xdr:to>
          <xdr:col>14344</xdr:col>
          <xdr:colOff>323850</xdr:colOff>
          <xdr:row>15</xdr:row>
          <xdr:rowOff>47625</xdr:rowOff>
        </xdr:to>
        <xdr:sp macro="" textlink="">
          <xdr:nvSpPr>
            <xdr:cNvPr id="2945" name="Object 897" hidden="1">
              <a:extLst>
                <a:ext uri="{63B3BB69-23CF-44E3-9099-C40C66FF867C}">
                  <a14:compatExt spid="_x0000_s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65525</xdr:row>
          <xdr:rowOff>95250</xdr:rowOff>
        </xdr:from>
        <xdr:to>
          <xdr:col>14344</xdr:col>
          <xdr:colOff>323850</xdr:colOff>
          <xdr:row>65530</xdr:row>
          <xdr:rowOff>47625</xdr:rowOff>
        </xdr:to>
        <xdr:sp macro="" textlink="">
          <xdr:nvSpPr>
            <xdr:cNvPr id="2946" name="Object 898" hidden="1">
              <a:extLst>
                <a:ext uri="{63B3BB69-23CF-44E3-9099-C40C66FF867C}">
                  <a14:compatExt spid="_x0000_s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131061</xdr:row>
          <xdr:rowOff>95250</xdr:rowOff>
        </xdr:from>
        <xdr:to>
          <xdr:col>14344</xdr:col>
          <xdr:colOff>323850</xdr:colOff>
          <xdr:row>131066</xdr:row>
          <xdr:rowOff>47625</xdr:rowOff>
        </xdr:to>
        <xdr:sp macro="" textlink="">
          <xdr:nvSpPr>
            <xdr:cNvPr id="2947" name="Object 899" hidden="1">
              <a:extLst>
                <a:ext uri="{63B3BB69-23CF-44E3-9099-C40C66FF867C}">
                  <a14:compatExt spid="_x0000_s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196597</xdr:row>
          <xdr:rowOff>95250</xdr:rowOff>
        </xdr:from>
        <xdr:to>
          <xdr:col>14344</xdr:col>
          <xdr:colOff>323850</xdr:colOff>
          <xdr:row>196602</xdr:row>
          <xdr:rowOff>47625</xdr:rowOff>
        </xdr:to>
        <xdr:sp macro="" textlink="">
          <xdr:nvSpPr>
            <xdr:cNvPr id="2948" name="Object 900" hidden="1">
              <a:extLst>
                <a:ext uri="{63B3BB69-23CF-44E3-9099-C40C66FF867C}">
                  <a14:compatExt spid="_x0000_s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262133</xdr:row>
          <xdr:rowOff>95250</xdr:rowOff>
        </xdr:from>
        <xdr:to>
          <xdr:col>14344</xdr:col>
          <xdr:colOff>323850</xdr:colOff>
          <xdr:row>262138</xdr:row>
          <xdr:rowOff>47625</xdr:rowOff>
        </xdr:to>
        <xdr:sp macro="" textlink="">
          <xdr:nvSpPr>
            <xdr:cNvPr id="2949" name="Object 901" hidden="1">
              <a:extLst>
                <a:ext uri="{63B3BB69-23CF-44E3-9099-C40C66FF867C}">
                  <a14:compatExt spid="_x0000_s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327669</xdr:row>
          <xdr:rowOff>95250</xdr:rowOff>
        </xdr:from>
        <xdr:to>
          <xdr:col>14344</xdr:col>
          <xdr:colOff>323850</xdr:colOff>
          <xdr:row>327674</xdr:row>
          <xdr:rowOff>47625</xdr:rowOff>
        </xdr:to>
        <xdr:sp macro="" textlink="">
          <xdr:nvSpPr>
            <xdr:cNvPr id="2950" name="Object 902" hidden="1">
              <a:extLst>
                <a:ext uri="{63B3BB69-23CF-44E3-9099-C40C66FF867C}">
                  <a14:compatExt spid="_x0000_s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393205</xdr:row>
          <xdr:rowOff>95250</xdr:rowOff>
        </xdr:from>
        <xdr:to>
          <xdr:col>14344</xdr:col>
          <xdr:colOff>323850</xdr:colOff>
          <xdr:row>393210</xdr:row>
          <xdr:rowOff>47625</xdr:rowOff>
        </xdr:to>
        <xdr:sp macro="" textlink="">
          <xdr:nvSpPr>
            <xdr:cNvPr id="2951" name="Object 903" hidden="1">
              <a:extLst>
                <a:ext uri="{63B3BB69-23CF-44E3-9099-C40C66FF867C}">
                  <a14:compatExt spid="_x0000_s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458741</xdr:row>
          <xdr:rowOff>95250</xdr:rowOff>
        </xdr:from>
        <xdr:to>
          <xdr:col>14344</xdr:col>
          <xdr:colOff>323850</xdr:colOff>
          <xdr:row>458746</xdr:row>
          <xdr:rowOff>47625</xdr:rowOff>
        </xdr:to>
        <xdr:sp macro="" textlink="">
          <xdr:nvSpPr>
            <xdr:cNvPr id="2952" name="Object 904" hidden="1">
              <a:extLst>
                <a:ext uri="{63B3BB69-23CF-44E3-9099-C40C66FF867C}">
                  <a14:compatExt spid="_x0000_s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524277</xdr:row>
          <xdr:rowOff>95250</xdr:rowOff>
        </xdr:from>
        <xdr:to>
          <xdr:col>14344</xdr:col>
          <xdr:colOff>323850</xdr:colOff>
          <xdr:row>524282</xdr:row>
          <xdr:rowOff>47625</xdr:rowOff>
        </xdr:to>
        <xdr:sp macro="" textlink="">
          <xdr:nvSpPr>
            <xdr:cNvPr id="2953" name="Object 905" hidden="1">
              <a:extLst>
                <a:ext uri="{63B3BB69-23CF-44E3-9099-C40C66FF867C}">
                  <a14:compatExt spid="_x0000_s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589813</xdr:row>
          <xdr:rowOff>95250</xdr:rowOff>
        </xdr:from>
        <xdr:to>
          <xdr:col>14344</xdr:col>
          <xdr:colOff>323850</xdr:colOff>
          <xdr:row>589818</xdr:row>
          <xdr:rowOff>47625</xdr:rowOff>
        </xdr:to>
        <xdr:sp macro="" textlink="">
          <xdr:nvSpPr>
            <xdr:cNvPr id="2954" name="Object 906" hidden="1">
              <a:extLst>
                <a:ext uri="{63B3BB69-23CF-44E3-9099-C40C66FF867C}">
                  <a14:compatExt spid="_x0000_s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655349</xdr:row>
          <xdr:rowOff>95250</xdr:rowOff>
        </xdr:from>
        <xdr:to>
          <xdr:col>14344</xdr:col>
          <xdr:colOff>323850</xdr:colOff>
          <xdr:row>655354</xdr:row>
          <xdr:rowOff>47625</xdr:rowOff>
        </xdr:to>
        <xdr:sp macro="" textlink="">
          <xdr:nvSpPr>
            <xdr:cNvPr id="2955" name="Object 907" hidden="1">
              <a:extLst>
                <a:ext uri="{63B3BB69-23CF-44E3-9099-C40C66FF867C}">
                  <a14:compatExt spid="_x0000_s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720885</xdr:row>
          <xdr:rowOff>95250</xdr:rowOff>
        </xdr:from>
        <xdr:to>
          <xdr:col>14344</xdr:col>
          <xdr:colOff>323850</xdr:colOff>
          <xdr:row>720890</xdr:row>
          <xdr:rowOff>47625</xdr:rowOff>
        </xdr:to>
        <xdr:sp macro="" textlink="">
          <xdr:nvSpPr>
            <xdr:cNvPr id="2956" name="Object 908" hidden="1">
              <a:extLst>
                <a:ext uri="{63B3BB69-23CF-44E3-9099-C40C66FF867C}">
                  <a14:compatExt spid="_x0000_s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786421</xdr:row>
          <xdr:rowOff>95250</xdr:rowOff>
        </xdr:from>
        <xdr:to>
          <xdr:col>14344</xdr:col>
          <xdr:colOff>323850</xdr:colOff>
          <xdr:row>786426</xdr:row>
          <xdr:rowOff>47625</xdr:rowOff>
        </xdr:to>
        <xdr:sp macro="" textlink="">
          <xdr:nvSpPr>
            <xdr:cNvPr id="2957" name="Object 909" hidden="1">
              <a:extLst>
                <a:ext uri="{63B3BB69-23CF-44E3-9099-C40C66FF867C}">
                  <a14:compatExt spid="_x0000_s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851957</xdr:row>
          <xdr:rowOff>95250</xdr:rowOff>
        </xdr:from>
        <xdr:to>
          <xdr:col>14344</xdr:col>
          <xdr:colOff>323850</xdr:colOff>
          <xdr:row>851962</xdr:row>
          <xdr:rowOff>47625</xdr:rowOff>
        </xdr:to>
        <xdr:sp macro="" textlink="">
          <xdr:nvSpPr>
            <xdr:cNvPr id="2958" name="Object 910" hidden="1">
              <a:extLst>
                <a:ext uri="{63B3BB69-23CF-44E3-9099-C40C66FF867C}">
                  <a14:compatExt spid="_x0000_s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917493</xdr:row>
          <xdr:rowOff>95250</xdr:rowOff>
        </xdr:from>
        <xdr:to>
          <xdr:col>14344</xdr:col>
          <xdr:colOff>323850</xdr:colOff>
          <xdr:row>917498</xdr:row>
          <xdr:rowOff>47625</xdr:rowOff>
        </xdr:to>
        <xdr:sp macro="" textlink="">
          <xdr:nvSpPr>
            <xdr:cNvPr id="2959" name="Object 911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14338</xdr:col>
          <xdr:colOff>200025</xdr:colOff>
          <xdr:row>983029</xdr:row>
          <xdr:rowOff>95250</xdr:rowOff>
        </xdr:from>
        <xdr:to>
          <xdr:col>14344</xdr:col>
          <xdr:colOff>323850</xdr:colOff>
          <xdr:row>983034</xdr:row>
          <xdr:rowOff>47625</xdr:rowOff>
        </xdr:to>
        <xdr:sp macro="" textlink="">
          <xdr:nvSpPr>
            <xdr:cNvPr id="2960" name="Object 912" hidden="1">
              <a:extLst>
                <a:ext uri="{63B3BB69-23CF-44E3-9099-C40C66FF867C}">
                  <a14:compatExt spid="_x0000_s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10</xdr:row>
          <xdr:rowOff>95250</xdr:rowOff>
        </xdr:from>
        <xdr:to>
          <xdr:col>14600</xdr:col>
          <xdr:colOff>323850</xdr:colOff>
          <xdr:row>15</xdr:row>
          <xdr:rowOff>47625</xdr:rowOff>
        </xdr:to>
        <xdr:sp macro="" textlink="">
          <xdr:nvSpPr>
            <xdr:cNvPr id="2961" name="Object 913" hidden="1">
              <a:extLst>
                <a:ext uri="{63B3BB69-23CF-44E3-9099-C40C66FF867C}">
                  <a14:compatExt spid="_x0000_s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65525</xdr:row>
          <xdr:rowOff>95250</xdr:rowOff>
        </xdr:from>
        <xdr:to>
          <xdr:col>14600</xdr:col>
          <xdr:colOff>323850</xdr:colOff>
          <xdr:row>65530</xdr:row>
          <xdr:rowOff>47625</xdr:rowOff>
        </xdr:to>
        <xdr:sp macro="" textlink="">
          <xdr:nvSpPr>
            <xdr:cNvPr id="2962" name="Object 914" hidden="1">
              <a:extLst>
                <a:ext uri="{63B3BB69-23CF-44E3-9099-C40C66FF867C}">
                  <a14:compatExt spid="_x0000_s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131061</xdr:row>
          <xdr:rowOff>95250</xdr:rowOff>
        </xdr:from>
        <xdr:to>
          <xdr:col>14600</xdr:col>
          <xdr:colOff>323850</xdr:colOff>
          <xdr:row>131066</xdr:row>
          <xdr:rowOff>47625</xdr:rowOff>
        </xdr:to>
        <xdr:sp macro="" textlink="">
          <xdr:nvSpPr>
            <xdr:cNvPr id="2963" name="Object 915" hidden="1">
              <a:extLst>
                <a:ext uri="{63B3BB69-23CF-44E3-9099-C40C66FF867C}">
                  <a14:compatExt spid="_x0000_s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196597</xdr:row>
          <xdr:rowOff>95250</xdr:rowOff>
        </xdr:from>
        <xdr:to>
          <xdr:col>14600</xdr:col>
          <xdr:colOff>323850</xdr:colOff>
          <xdr:row>196602</xdr:row>
          <xdr:rowOff>47625</xdr:rowOff>
        </xdr:to>
        <xdr:sp macro="" textlink="">
          <xdr:nvSpPr>
            <xdr:cNvPr id="2964" name="Object 916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262133</xdr:row>
          <xdr:rowOff>95250</xdr:rowOff>
        </xdr:from>
        <xdr:to>
          <xdr:col>14600</xdr:col>
          <xdr:colOff>323850</xdr:colOff>
          <xdr:row>262138</xdr:row>
          <xdr:rowOff>47625</xdr:rowOff>
        </xdr:to>
        <xdr:sp macro="" textlink="">
          <xdr:nvSpPr>
            <xdr:cNvPr id="2965" name="Object 917" hidden="1">
              <a:extLst>
                <a:ext uri="{63B3BB69-23CF-44E3-9099-C40C66FF867C}">
                  <a14:compatExt spid="_x0000_s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327669</xdr:row>
          <xdr:rowOff>95250</xdr:rowOff>
        </xdr:from>
        <xdr:to>
          <xdr:col>14600</xdr:col>
          <xdr:colOff>323850</xdr:colOff>
          <xdr:row>327674</xdr:row>
          <xdr:rowOff>47625</xdr:rowOff>
        </xdr:to>
        <xdr:sp macro="" textlink="">
          <xdr:nvSpPr>
            <xdr:cNvPr id="2966" name="Object 918" hidden="1">
              <a:extLst>
                <a:ext uri="{63B3BB69-23CF-44E3-9099-C40C66FF867C}">
                  <a14:compatExt spid="_x0000_s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393205</xdr:row>
          <xdr:rowOff>95250</xdr:rowOff>
        </xdr:from>
        <xdr:to>
          <xdr:col>14600</xdr:col>
          <xdr:colOff>323850</xdr:colOff>
          <xdr:row>393210</xdr:row>
          <xdr:rowOff>47625</xdr:rowOff>
        </xdr:to>
        <xdr:sp macro="" textlink="">
          <xdr:nvSpPr>
            <xdr:cNvPr id="2967" name="Object 919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458741</xdr:row>
          <xdr:rowOff>95250</xdr:rowOff>
        </xdr:from>
        <xdr:to>
          <xdr:col>14600</xdr:col>
          <xdr:colOff>323850</xdr:colOff>
          <xdr:row>458746</xdr:row>
          <xdr:rowOff>47625</xdr:rowOff>
        </xdr:to>
        <xdr:sp macro="" textlink="">
          <xdr:nvSpPr>
            <xdr:cNvPr id="2968" name="Object 920" hidden="1">
              <a:extLst>
                <a:ext uri="{63B3BB69-23CF-44E3-9099-C40C66FF867C}">
                  <a14:compatExt spid="_x0000_s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524277</xdr:row>
          <xdr:rowOff>95250</xdr:rowOff>
        </xdr:from>
        <xdr:to>
          <xdr:col>14600</xdr:col>
          <xdr:colOff>323850</xdr:colOff>
          <xdr:row>524282</xdr:row>
          <xdr:rowOff>47625</xdr:rowOff>
        </xdr:to>
        <xdr:sp macro="" textlink="">
          <xdr:nvSpPr>
            <xdr:cNvPr id="2969" name="Object 921" hidden="1">
              <a:extLst>
                <a:ext uri="{63B3BB69-23CF-44E3-9099-C40C66FF867C}">
                  <a14:compatExt spid="_x0000_s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589813</xdr:row>
          <xdr:rowOff>95250</xdr:rowOff>
        </xdr:from>
        <xdr:to>
          <xdr:col>14600</xdr:col>
          <xdr:colOff>323850</xdr:colOff>
          <xdr:row>589818</xdr:row>
          <xdr:rowOff>47625</xdr:rowOff>
        </xdr:to>
        <xdr:sp macro="" textlink="">
          <xdr:nvSpPr>
            <xdr:cNvPr id="2970" name="Object 922" hidden="1">
              <a:extLst>
                <a:ext uri="{63B3BB69-23CF-44E3-9099-C40C66FF867C}">
                  <a14:compatExt spid="_x0000_s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655349</xdr:row>
          <xdr:rowOff>95250</xdr:rowOff>
        </xdr:from>
        <xdr:to>
          <xdr:col>14600</xdr:col>
          <xdr:colOff>323850</xdr:colOff>
          <xdr:row>655354</xdr:row>
          <xdr:rowOff>47625</xdr:rowOff>
        </xdr:to>
        <xdr:sp macro="" textlink="">
          <xdr:nvSpPr>
            <xdr:cNvPr id="2971" name="Object 923" hidden="1">
              <a:extLst>
                <a:ext uri="{63B3BB69-23CF-44E3-9099-C40C66FF867C}">
                  <a14:compatExt spid="_x0000_s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720885</xdr:row>
          <xdr:rowOff>95250</xdr:rowOff>
        </xdr:from>
        <xdr:to>
          <xdr:col>14600</xdr:col>
          <xdr:colOff>323850</xdr:colOff>
          <xdr:row>720890</xdr:row>
          <xdr:rowOff>47625</xdr:rowOff>
        </xdr:to>
        <xdr:sp macro="" textlink="">
          <xdr:nvSpPr>
            <xdr:cNvPr id="2972" name="Object 924" hidden="1">
              <a:extLst>
                <a:ext uri="{63B3BB69-23CF-44E3-9099-C40C66FF867C}">
                  <a14:compatExt spid="_x0000_s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786421</xdr:row>
          <xdr:rowOff>95250</xdr:rowOff>
        </xdr:from>
        <xdr:to>
          <xdr:col>14600</xdr:col>
          <xdr:colOff>323850</xdr:colOff>
          <xdr:row>786426</xdr:row>
          <xdr:rowOff>47625</xdr:rowOff>
        </xdr:to>
        <xdr:sp macro="" textlink="">
          <xdr:nvSpPr>
            <xdr:cNvPr id="2973" name="Object 925" hidden="1">
              <a:extLst>
                <a:ext uri="{63B3BB69-23CF-44E3-9099-C40C66FF867C}">
                  <a14:compatExt spid="_x0000_s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851957</xdr:row>
          <xdr:rowOff>95250</xdr:rowOff>
        </xdr:from>
        <xdr:to>
          <xdr:col>14600</xdr:col>
          <xdr:colOff>323850</xdr:colOff>
          <xdr:row>851962</xdr:row>
          <xdr:rowOff>47625</xdr:rowOff>
        </xdr:to>
        <xdr:sp macro="" textlink="">
          <xdr:nvSpPr>
            <xdr:cNvPr id="2974" name="Object 926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917493</xdr:row>
          <xdr:rowOff>95250</xdr:rowOff>
        </xdr:from>
        <xdr:to>
          <xdr:col>14600</xdr:col>
          <xdr:colOff>323850</xdr:colOff>
          <xdr:row>917498</xdr:row>
          <xdr:rowOff>47625</xdr:rowOff>
        </xdr:to>
        <xdr:sp macro="" textlink="">
          <xdr:nvSpPr>
            <xdr:cNvPr id="2975" name="Object 927" hidden="1">
              <a:extLst>
                <a:ext uri="{63B3BB69-23CF-44E3-9099-C40C66FF867C}">
                  <a14:compatExt spid="_x0000_s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14594</xdr:col>
          <xdr:colOff>200025</xdr:colOff>
          <xdr:row>983029</xdr:row>
          <xdr:rowOff>95250</xdr:rowOff>
        </xdr:from>
        <xdr:to>
          <xdr:col>14600</xdr:col>
          <xdr:colOff>323850</xdr:colOff>
          <xdr:row>983034</xdr:row>
          <xdr:rowOff>47625</xdr:rowOff>
        </xdr:to>
        <xdr:sp macro="" textlink="">
          <xdr:nvSpPr>
            <xdr:cNvPr id="2976" name="Object 928" hidden="1">
              <a:extLst>
                <a:ext uri="{63B3BB69-23CF-44E3-9099-C40C66FF867C}">
                  <a14:compatExt spid="_x0000_s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10</xdr:row>
          <xdr:rowOff>95250</xdr:rowOff>
        </xdr:from>
        <xdr:to>
          <xdr:col>14856</xdr:col>
          <xdr:colOff>323850</xdr:colOff>
          <xdr:row>15</xdr:row>
          <xdr:rowOff>47625</xdr:rowOff>
        </xdr:to>
        <xdr:sp macro="" textlink="">
          <xdr:nvSpPr>
            <xdr:cNvPr id="2977" name="Object 929" hidden="1">
              <a:extLst>
                <a:ext uri="{63B3BB69-23CF-44E3-9099-C40C66FF867C}">
                  <a14:compatExt spid="_x0000_s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65525</xdr:row>
          <xdr:rowOff>95250</xdr:rowOff>
        </xdr:from>
        <xdr:to>
          <xdr:col>14856</xdr:col>
          <xdr:colOff>323850</xdr:colOff>
          <xdr:row>65530</xdr:row>
          <xdr:rowOff>47625</xdr:rowOff>
        </xdr:to>
        <xdr:sp macro="" textlink="">
          <xdr:nvSpPr>
            <xdr:cNvPr id="2978" name="Object 930" hidden="1">
              <a:extLst>
                <a:ext uri="{63B3BB69-23CF-44E3-9099-C40C66FF867C}">
                  <a14:compatExt spid="_x0000_s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131061</xdr:row>
          <xdr:rowOff>95250</xdr:rowOff>
        </xdr:from>
        <xdr:to>
          <xdr:col>14856</xdr:col>
          <xdr:colOff>323850</xdr:colOff>
          <xdr:row>131066</xdr:row>
          <xdr:rowOff>47625</xdr:rowOff>
        </xdr:to>
        <xdr:sp macro="" textlink="">
          <xdr:nvSpPr>
            <xdr:cNvPr id="2979" name="Object 931" hidden="1">
              <a:extLst>
                <a:ext uri="{63B3BB69-23CF-44E3-9099-C40C66FF867C}">
                  <a14:compatExt spid="_x0000_s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196597</xdr:row>
          <xdr:rowOff>95250</xdr:rowOff>
        </xdr:from>
        <xdr:to>
          <xdr:col>14856</xdr:col>
          <xdr:colOff>323850</xdr:colOff>
          <xdr:row>196602</xdr:row>
          <xdr:rowOff>47625</xdr:rowOff>
        </xdr:to>
        <xdr:sp macro="" textlink="">
          <xdr:nvSpPr>
            <xdr:cNvPr id="2980" name="Object 932" hidden="1">
              <a:extLst>
                <a:ext uri="{63B3BB69-23CF-44E3-9099-C40C66FF867C}">
                  <a14:compatExt spid="_x0000_s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262133</xdr:row>
          <xdr:rowOff>95250</xdr:rowOff>
        </xdr:from>
        <xdr:to>
          <xdr:col>14856</xdr:col>
          <xdr:colOff>323850</xdr:colOff>
          <xdr:row>262138</xdr:row>
          <xdr:rowOff>47625</xdr:rowOff>
        </xdr:to>
        <xdr:sp macro="" textlink="">
          <xdr:nvSpPr>
            <xdr:cNvPr id="2981" name="Object 933" hidden="1">
              <a:extLst>
                <a:ext uri="{63B3BB69-23CF-44E3-9099-C40C66FF867C}">
                  <a14:compatExt spid="_x0000_s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327669</xdr:row>
          <xdr:rowOff>95250</xdr:rowOff>
        </xdr:from>
        <xdr:to>
          <xdr:col>14856</xdr:col>
          <xdr:colOff>323850</xdr:colOff>
          <xdr:row>327674</xdr:row>
          <xdr:rowOff>47625</xdr:rowOff>
        </xdr:to>
        <xdr:sp macro="" textlink="">
          <xdr:nvSpPr>
            <xdr:cNvPr id="2982" name="Object 934" hidden="1">
              <a:extLst>
                <a:ext uri="{63B3BB69-23CF-44E3-9099-C40C66FF867C}">
                  <a14:compatExt spid="_x0000_s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393205</xdr:row>
          <xdr:rowOff>95250</xdr:rowOff>
        </xdr:from>
        <xdr:to>
          <xdr:col>14856</xdr:col>
          <xdr:colOff>323850</xdr:colOff>
          <xdr:row>393210</xdr:row>
          <xdr:rowOff>47625</xdr:rowOff>
        </xdr:to>
        <xdr:sp macro="" textlink="">
          <xdr:nvSpPr>
            <xdr:cNvPr id="2983" name="Object 935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458741</xdr:row>
          <xdr:rowOff>95250</xdr:rowOff>
        </xdr:from>
        <xdr:to>
          <xdr:col>14856</xdr:col>
          <xdr:colOff>323850</xdr:colOff>
          <xdr:row>458746</xdr:row>
          <xdr:rowOff>47625</xdr:rowOff>
        </xdr:to>
        <xdr:sp macro="" textlink="">
          <xdr:nvSpPr>
            <xdr:cNvPr id="2984" name="Object 936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524277</xdr:row>
          <xdr:rowOff>95250</xdr:rowOff>
        </xdr:from>
        <xdr:to>
          <xdr:col>14856</xdr:col>
          <xdr:colOff>323850</xdr:colOff>
          <xdr:row>524282</xdr:row>
          <xdr:rowOff>47625</xdr:rowOff>
        </xdr:to>
        <xdr:sp macro="" textlink="">
          <xdr:nvSpPr>
            <xdr:cNvPr id="2985" name="Object 937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589813</xdr:row>
          <xdr:rowOff>95250</xdr:rowOff>
        </xdr:from>
        <xdr:to>
          <xdr:col>14856</xdr:col>
          <xdr:colOff>323850</xdr:colOff>
          <xdr:row>589818</xdr:row>
          <xdr:rowOff>47625</xdr:rowOff>
        </xdr:to>
        <xdr:sp macro="" textlink="">
          <xdr:nvSpPr>
            <xdr:cNvPr id="2986" name="Object 938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655349</xdr:row>
          <xdr:rowOff>95250</xdr:rowOff>
        </xdr:from>
        <xdr:to>
          <xdr:col>14856</xdr:col>
          <xdr:colOff>323850</xdr:colOff>
          <xdr:row>655354</xdr:row>
          <xdr:rowOff>47625</xdr:rowOff>
        </xdr:to>
        <xdr:sp macro="" textlink="">
          <xdr:nvSpPr>
            <xdr:cNvPr id="2987" name="Object 939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720885</xdr:row>
          <xdr:rowOff>95250</xdr:rowOff>
        </xdr:from>
        <xdr:to>
          <xdr:col>14856</xdr:col>
          <xdr:colOff>323850</xdr:colOff>
          <xdr:row>720890</xdr:row>
          <xdr:rowOff>47625</xdr:rowOff>
        </xdr:to>
        <xdr:sp macro="" textlink="">
          <xdr:nvSpPr>
            <xdr:cNvPr id="2988" name="Object 940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786421</xdr:row>
          <xdr:rowOff>95250</xdr:rowOff>
        </xdr:from>
        <xdr:to>
          <xdr:col>14856</xdr:col>
          <xdr:colOff>323850</xdr:colOff>
          <xdr:row>786426</xdr:row>
          <xdr:rowOff>47625</xdr:rowOff>
        </xdr:to>
        <xdr:sp macro="" textlink="">
          <xdr:nvSpPr>
            <xdr:cNvPr id="2989" name="Object 941" hidden="1">
              <a:extLst>
                <a:ext uri="{63B3BB69-23CF-44E3-9099-C40C66FF867C}">
                  <a14:compatExt spid="_x0000_s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851957</xdr:row>
          <xdr:rowOff>95250</xdr:rowOff>
        </xdr:from>
        <xdr:to>
          <xdr:col>14856</xdr:col>
          <xdr:colOff>323850</xdr:colOff>
          <xdr:row>851962</xdr:row>
          <xdr:rowOff>47625</xdr:rowOff>
        </xdr:to>
        <xdr:sp macro="" textlink="">
          <xdr:nvSpPr>
            <xdr:cNvPr id="2990" name="Object 942" hidden="1">
              <a:extLst>
                <a:ext uri="{63B3BB69-23CF-44E3-9099-C40C66FF867C}">
                  <a14:compatExt spid="_x0000_s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917493</xdr:row>
          <xdr:rowOff>95250</xdr:rowOff>
        </xdr:from>
        <xdr:to>
          <xdr:col>14856</xdr:col>
          <xdr:colOff>323850</xdr:colOff>
          <xdr:row>917498</xdr:row>
          <xdr:rowOff>47625</xdr:rowOff>
        </xdr:to>
        <xdr:sp macro="" textlink="">
          <xdr:nvSpPr>
            <xdr:cNvPr id="2991" name="Object 943" hidden="1">
              <a:extLst>
                <a:ext uri="{63B3BB69-23CF-44E3-9099-C40C66FF867C}">
                  <a14:compatExt spid="_x0000_s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14850</xdr:col>
          <xdr:colOff>200025</xdr:colOff>
          <xdr:row>983029</xdr:row>
          <xdr:rowOff>95250</xdr:rowOff>
        </xdr:from>
        <xdr:to>
          <xdr:col>14856</xdr:col>
          <xdr:colOff>323850</xdr:colOff>
          <xdr:row>983034</xdr:row>
          <xdr:rowOff>47625</xdr:rowOff>
        </xdr:to>
        <xdr:sp macro="" textlink="">
          <xdr:nvSpPr>
            <xdr:cNvPr id="2992" name="Object 944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10</xdr:row>
          <xdr:rowOff>95250</xdr:rowOff>
        </xdr:from>
        <xdr:to>
          <xdr:col>15112</xdr:col>
          <xdr:colOff>323850</xdr:colOff>
          <xdr:row>15</xdr:row>
          <xdr:rowOff>47625</xdr:rowOff>
        </xdr:to>
        <xdr:sp macro="" textlink="">
          <xdr:nvSpPr>
            <xdr:cNvPr id="2993" name="Object 945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65525</xdr:row>
          <xdr:rowOff>95250</xdr:rowOff>
        </xdr:from>
        <xdr:to>
          <xdr:col>15112</xdr:col>
          <xdr:colOff>323850</xdr:colOff>
          <xdr:row>65530</xdr:row>
          <xdr:rowOff>47625</xdr:rowOff>
        </xdr:to>
        <xdr:sp macro="" textlink="">
          <xdr:nvSpPr>
            <xdr:cNvPr id="2994" name="Object 946" hidden="1">
              <a:extLst>
                <a:ext uri="{63B3BB69-23CF-44E3-9099-C40C66FF867C}">
                  <a14:compatExt spid="_x0000_s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131061</xdr:row>
          <xdr:rowOff>95250</xdr:rowOff>
        </xdr:from>
        <xdr:to>
          <xdr:col>15112</xdr:col>
          <xdr:colOff>323850</xdr:colOff>
          <xdr:row>131066</xdr:row>
          <xdr:rowOff>47625</xdr:rowOff>
        </xdr:to>
        <xdr:sp macro="" textlink="">
          <xdr:nvSpPr>
            <xdr:cNvPr id="2995" name="Object 947" hidden="1">
              <a:extLst>
                <a:ext uri="{63B3BB69-23CF-44E3-9099-C40C66FF867C}">
                  <a14:compatExt spid="_x0000_s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196597</xdr:row>
          <xdr:rowOff>95250</xdr:rowOff>
        </xdr:from>
        <xdr:to>
          <xdr:col>15112</xdr:col>
          <xdr:colOff>323850</xdr:colOff>
          <xdr:row>196602</xdr:row>
          <xdr:rowOff>47625</xdr:rowOff>
        </xdr:to>
        <xdr:sp macro="" textlink="">
          <xdr:nvSpPr>
            <xdr:cNvPr id="2996" name="Object 948" hidden="1">
              <a:extLst>
                <a:ext uri="{63B3BB69-23CF-44E3-9099-C40C66FF867C}">
                  <a14:compatExt spid="_x0000_s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262133</xdr:row>
          <xdr:rowOff>95250</xdr:rowOff>
        </xdr:from>
        <xdr:to>
          <xdr:col>15112</xdr:col>
          <xdr:colOff>323850</xdr:colOff>
          <xdr:row>262138</xdr:row>
          <xdr:rowOff>47625</xdr:rowOff>
        </xdr:to>
        <xdr:sp macro="" textlink="">
          <xdr:nvSpPr>
            <xdr:cNvPr id="2997" name="Object 949" hidden="1">
              <a:extLst>
                <a:ext uri="{63B3BB69-23CF-44E3-9099-C40C66FF867C}">
                  <a14:compatExt spid="_x0000_s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327669</xdr:row>
          <xdr:rowOff>95250</xdr:rowOff>
        </xdr:from>
        <xdr:to>
          <xdr:col>15112</xdr:col>
          <xdr:colOff>323850</xdr:colOff>
          <xdr:row>327674</xdr:row>
          <xdr:rowOff>47625</xdr:rowOff>
        </xdr:to>
        <xdr:sp macro="" textlink="">
          <xdr:nvSpPr>
            <xdr:cNvPr id="2998" name="Object 950" hidden="1">
              <a:extLst>
                <a:ext uri="{63B3BB69-23CF-44E3-9099-C40C66FF867C}">
                  <a14:compatExt spid="_x0000_s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393205</xdr:row>
          <xdr:rowOff>95250</xdr:rowOff>
        </xdr:from>
        <xdr:to>
          <xdr:col>15112</xdr:col>
          <xdr:colOff>323850</xdr:colOff>
          <xdr:row>393210</xdr:row>
          <xdr:rowOff>47625</xdr:rowOff>
        </xdr:to>
        <xdr:sp macro="" textlink="">
          <xdr:nvSpPr>
            <xdr:cNvPr id="2999" name="Object 951" hidden="1">
              <a:extLst>
                <a:ext uri="{63B3BB69-23CF-44E3-9099-C40C66FF867C}">
                  <a14:compatExt spid="_x0000_s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458741</xdr:row>
          <xdr:rowOff>95250</xdr:rowOff>
        </xdr:from>
        <xdr:to>
          <xdr:col>15112</xdr:col>
          <xdr:colOff>323850</xdr:colOff>
          <xdr:row>458746</xdr:row>
          <xdr:rowOff>47625</xdr:rowOff>
        </xdr:to>
        <xdr:sp macro="" textlink="">
          <xdr:nvSpPr>
            <xdr:cNvPr id="3000" name="Object 952" hidden="1">
              <a:extLst>
                <a:ext uri="{63B3BB69-23CF-44E3-9099-C40C66FF867C}">
                  <a14:compatExt spid="_x0000_s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524277</xdr:row>
          <xdr:rowOff>95250</xdr:rowOff>
        </xdr:from>
        <xdr:to>
          <xdr:col>15112</xdr:col>
          <xdr:colOff>323850</xdr:colOff>
          <xdr:row>524282</xdr:row>
          <xdr:rowOff>47625</xdr:rowOff>
        </xdr:to>
        <xdr:sp macro="" textlink="">
          <xdr:nvSpPr>
            <xdr:cNvPr id="3001" name="Object 953" hidden="1">
              <a:extLst>
                <a:ext uri="{63B3BB69-23CF-44E3-9099-C40C66FF867C}">
                  <a14:compatExt spid="_x0000_s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589813</xdr:row>
          <xdr:rowOff>95250</xdr:rowOff>
        </xdr:from>
        <xdr:to>
          <xdr:col>15112</xdr:col>
          <xdr:colOff>323850</xdr:colOff>
          <xdr:row>589818</xdr:row>
          <xdr:rowOff>47625</xdr:rowOff>
        </xdr:to>
        <xdr:sp macro="" textlink="">
          <xdr:nvSpPr>
            <xdr:cNvPr id="3002" name="Object 954" hidden="1">
              <a:extLst>
                <a:ext uri="{63B3BB69-23CF-44E3-9099-C40C66FF867C}">
                  <a14:compatExt spid="_x0000_s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655349</xdr:row>
          <xdr:rowOff>95250</xdr:rowOff>
        </xdr:from>
        <xdr:to>
          <xdr:col>15112</xdr:col>
          <xdr:colOff>323850</xdr:colOff>
          <xdr:row>655354</xdr:row>
          <xdr:rowOff>47625</xdr:rowOff>
        </xdr:to>
        <xdr:sp macro="" textlink="">
          <xdr:nvSpPr>
            <xdr:cNvPr id="3003" name="Object 955" hidden="1">
              <a:extLst>
                <a:ext uri="{63B3BB69-23CF-44E3-9099-C40C66FF867C}">
                  <a14:compatExt spid="_x0000_s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720885</xdr:row>
          <xdr:rowOff>95250</xdr:rowOff>
        </xdr:from>
        <xdr:to>
          <xdr:col>15112</xdr:col>
          <xdr:colOff>323850</xdr:colOff>
          <xdr:row>720890</xdr:row>
          <xdr:rowOff>47625</xdr:rowOff>
        </xdr:to>
        <xdr:sp macro="" textlink="">
          <xdr:nvSpPr>
            <xdr:cNvPr id="3004" name="Object 956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786421</xdr:row>
          <xdr:rowOff>95250</xdr:rowOff>
        </xdr:from>
        <xdr:to>
          <xdr:col>15112</xdr:col>
          <xdr:colOff>323850</xdr:colOff>
          <xdr:row>786426</xdr:row>
          <xdr:rowOff>47625</xdr:rowOff>
        </xdr:to>
        <xdr:sp macro="" textlink="">
          <xdr:nvSpPr>
            <xdr:cNvPr id="3005" name="Object 957" hidden="1">
              <a:extLst>
                <a:ext uri="{63B3BB69-23CF-44E3-9099-C40C66FF867C}">
                  <a14:compatExt spid="_x0000_s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851957</xdr:row>
          <xdr:rowOff>95250</xdr:rowOff>
        </xdr:from>
        <xdr:to>
          <xdr:col>15112</xdr:col>
          <xdr:colOff>323850</xdr:colOff>
          <xdr:row>851962</xdr:row>
          <xdr:rowOff>47625</xdr:rowOff>
        </xdr:to>
        <xdr:sp macro="" textlink="">
          <xdr:nvSpPr>
            <xdr:cNvPr id="3006" name="Object 958" hidden="1">
              <a:extLst>
                <a:ext uri="{63B3BB69-23CF-44E3-9099-C40C66FF867C}">
                  <a14:compatExt spid="_x0000_s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917493</xdr:row>
          <xdr:rowOff>95250</xdr:rowOff>
        </xdr:from>
        <xdr:to>
          <xdr:col>15112</xdr:col>
          <xdr:colOff>323850</xdr:colOff>
          <xdr:row>917498</xdr:row>
          <xdr:rowOff>47625</xdr:rowOff>
        </xdr:to>
        <xdr:sp macro="" textlink="">
          <xdr:nvSpPr>
            <xdr:cNvPr id="3007" name="Object 959" hidden="1">
              <a:extLst>
                <a:ext uri="{63B3BB69-23CF-44E3-9099-C40C66FF867C}">
                  <a14:compatExt spid="_x0000_s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15106</xdr:col>
          <xdr:colOff>200025</xdr:colOff>
          <xdr:row>983029</xdr:row>
          <xdr:rowOff>95250</xdr:rowOff>
        </xdr:from>
        <xdr:to>
          <xdr:col>15112</xdr:col>
          <xdr:colOff>323850</xdr:colOff>
          <xdr:row>983034</xdr:row>
          <xdr:rowOff>47625</xdr:rowOff>
        </xdr:to>
        <xdr:sp macro="" textlink="">
          <xdr:nvSpPr>
            <xdr:cNvPr id="3008" name="Object 960" hidden="1">
              <a:extLst>
                <a:ext uri="{63B3BB69-23CF-44E3-9099-C40C66FF867C}">
                  <a14:compatExt spid="_x0000_s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10</xdr:row>
          <xdr:rowOff>95250</xdr:rowOff>
        </xdr:from>
        <xdr:to>
          <xdr:col>15368</xdr:col>
          <xdr:colOff>323850</xdr:colOff>
          <xdr:row>15</xdr:row>
          <xdr:rowOff>47625</xdr:rowOff>
        </xdr:to>
        <xdr:sp macro="" textlink="">
          <xdr:nvSpPr>
            <xdr:cNvPr id="3009" name="Object 961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65525</xdr:row>
          <xdr:rowOff>95250</xdr:rowOff>
        </xdr:from>
        <xdr:to>
          <xdr:col>15368</xdr:col>
          <xdr:colOff>323850</xdr:colOff>
          <xdr:row>65530</xdr:row>
          <xdr:rowOff>47625</xdr:rowOff>
        </xdr:to>
        <xdr:sp macro="" textlink="">
          <xdr:nvSpPr>
            <xdr:cNvPr id="3010" name="Object 962" hidden="1">
              <a:extLst>
                <a:ext uri="{63B3BB69-23CF-44E3-9099-C40C66FF867C}">
                  <a14:compatExt spid="_x0000_s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131061</xdr:row>
          <xdr:rowOff>95250</xdr:rowOff>
        </xdr:from>
        <xdr:to>
          <xdr:col>15368</xdr:col>
          <xdr:colOff>323850</xdr:colOff>
          <xdr:row>131066</xdr:row>
          <xdr:rowOff>47625</xdr:rowOff>
        </xdr:to>
        <xdr:sp macro="" textlink="">
          <xdr:nvSpPr>
            <xdr:cNvPr id="3011" name="Object 963" hidden="1">
              <a:extLst>
                <a:ext uri="{63B3BB69-23CF-44E3-9099-C40C66FF867C}">
                  <a14:compatExt spid="_x0000_s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196597</xdr:row>
          <xdr:rowOff>95250</xdr:rowOff>
        </xdr:from>
        <xdr:to>
          <xdr:col>15368</xdr:col>
          <xdr:colOff>323850</xdr:colOff>
          <xdr:row>196602</xdr:row>
          <xdr:rowOff>47625</xdr:rowOff>
        </xdr:to>
        <xdr:sp macro="" textlink="">
          <xdr:nvSpPr>
            <xdr:cNvPr id="3012" name="Object 964" hidden="1">
              <a:extLst>
                <a:ext uri="{63B3BB69-23CF-44E3-9099-C40C66FF867C}">
                  <a14:compatExt spid="_x0000_s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262133</xdr:row>
          <xdr:rowOff>95250</xdr:rowOff>
        </xdr:from>
        <xdr:to>
          <xdr:col>15368</xdr:col>
          <xdr:colOff>323850</xdr:colOff>
          <xdr:row>262138</xdr:row>
          <xdr:rowOff>47625</xdr:rowOff>
        </xdr:to>
        <xdr:sp macro="" textlink="">
          <xdr:nvSpPr>
            <xdr:cNvPr id="3013" name="Object 965" hidden="1">
              <a:extLst>
                <a:ext uri="{63B3BB69-23CF-44E3-9099-C40C66FF867C}">
                  <a14:compatExt spid="_x0000_s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327669</xdr:row>
          <xdr:rowOff>95250</xdr:rowOff>
        </xdr:from>
        <xdr:to>
          <xdr:col>15368</xdr:col>
          <xdr:colOff>323850</xdr:colOff>
          <xdr:row>327674</xdr:row>
          <xdr:rowOff>47625</xdr:rowOff>
        </xdr:to>
        <xdr:sp macro="" textlink="">
          <xdr:nvSpPr>
            <xdr:cNvPr id="3014" name="Object 966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393205</xdr:row>
          <xdr:rowOff>95250</xdr:rowOff>
        </xdr:from>
        <xdr:to>
          <xdr:col>15368</xdr:col>
          <xdr:colOff>323850</xdr:colOff>
          <xdr:row>393210</xdr:row>
          <xdr:rowOff>47625</xdr:rowOff>
        </xdr:to>
        <xdr:sp macro="" textlink="">
          <xdr:nvSpPr>
            <xdr:cNvPr id="3015" name="Object 967" hidden="1">
              <a:extLst>
                <a:ext uri="{63B3BB69-23CF-44E3-9099-C40C66FF867C}">
                  <a14:compatExt spid="_x0000_s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458741</xdr:row>
          <xdr:rowOff>95250</xdr:rowOff>
        </xdr:from>
        <xdr:to>
          <xdr:col>15368</xdr:col>
          <xdr:colOff>323850</xdr:colOff>
          <xdr:row>458746</xdr:row>
          <xdr:rowOff>47625</xdr:rowOff>
        </xdr:to>
        <xdr:sp macro="" textlink="">
          <xdr:nvSpPr>
            <xdr:cNvPr id="3016" name="Object 968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524277</xdr:row>
          <xdr:rowOff>95250</xdr:rowOff>
        </xdr:from>
        <xdr:to>
          <xdr:col>15368</xdr:col>
          <xdr:colOff>323850</xdr:colOff>
          <xdr:row>524282</xdr:row>
          <xdr:rowOff>47625</xdr:rowOff>
        </xdr:to>
        <xdr:sp macro="" textlink="">
          <xdr:nvSpPr>
            <xdr:cNvPr id="3017" name="Object 969" hidden="1">
              <a:extLst>
                <a:ext uri="{63B3BB69-23CF-44E3-9099-C40C66FF867C}">
                  <a14:compatExt spid="_x0000_s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589813</xdr:row>
          <xdr:rowOff>95250</xdr:rowOff>
        </xdr:from>
        <xdr:to>
          <xdr:col>15368</xdr:col>
          <xdr:colOff>323850</xdr:colOff>
          <xdr:row>589818</xdr:row>
          <xdr:rowOff>47625</xdr:rowOff>
        </xdr:to>
        <xdr:sp macro="" textlink="">
          <xdr:nvSpPr>
            <xdr:cNvPr id="3018" name="Object 970" hidden="1">
              <a:extLst>
                <a:ext uri="{63B3BB69-23CF-44E3-9099-C40C66FF867C}">
                  <a14:compatExt spid="_x0000_s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655349</xdr:row>
          <xdr:rowOff>95250</xdr:rowOff>
        </xdr:from>
        <xdr:to>
          <xdr:col>15368</xdr:col>
          <xdr:colOff>323850</xdr:colOff>
          <xdr:row>655354</xdr:row>
          <xdr:rowOff>47625</xdr:rowOff>
        </xdr:to>
        <xdr:sp macro="" textlink="">
          <xdr:nvSpPr>
            <xdr:cNvPr id="3019" name="Object 971" hidden="1">
              <a:extLst>
                <a:ext uri="{63B3BB69-23CF-44E3-9099-C40C66FF867C}">
                  <a14:compatExt spid="_x0000_s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720885</xdr:row>
          <xdr:rowOff>95250</xdr:rowOff>
        </xdr:from>
        <xdr:to>
          <xdr:col>15368</xdr:col>
          <xdr:colOff>323850</xdr:colOff>
          <xdr:row>720890</xdr:row>
          <xdr:rowOff>47625</xdr:rowOff>
        </xdr:to>
        <xdr:sp macro="" textlink="">
          <xdr:nvSpPr>
            <xdr:cNvPr id="3020" name="Object 972" hidden="1">
              <a:extLst>
                <a:ext uri="{63B3BB69-23CF-44E3-9099-C40C66FF867C}">
                  <a14:compatExt spid="_x0000_s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786421</xdr:row>
          <xdr:rowOff>95250</xdr:rowOff>
        </xdr:from>
        <xdr:to>
          <xdr:col>15368</xdr:col>
          <xdr:colOff>323850</xdr:colOff>
          <xdr:row>786426</xdr:row>
          <xdr:rowOff>47625</xdr:rowOff>
        </xdr:to>
        <xdr:sp macro="" textlink="">
          <xdr:nvSpPr>
            <xdr:cNvPr id="3021" name="Object 973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851957</xdr:row>
          <xdr:rowOff>95250</xdr:rowOff>
        </xdr:from>
        <xdr:to>
          <xdr:col>15368</xdr:col>
          <xdr:colOff>323850</xdr:colOff>
          <xdr:row>851962</xdr:row>
          <xdr:rowOff>47625</xdr:rowOff>
        </xdr:to>
        <xdr:sp macro="" textlink="">
          <xdr:nvSpPr>
            <xdr:cNvPr id="3022" name="Object 974" hidden="1">
              <a:extLst>
                <a:ext uri="{63B3BB69-23CF-44E3-9099-C40C66FF867C}">
                  <a14:compatExt spid="_x0000_s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917493</xdr:row>
          <xdr:rowOff>95250</xdr:rowOff>
        </xdr:from>
        <xdr:to>
          <xdr:col>15368</xdr:col>
          <xdr:colOff>323850</xdr:colOff>
          <xdr:row>917498</xdr:row>
          <xdr:rowOff>47625</xdr:rowOff>
        </xdr:to>
        <xdr:sp macro="" textlink="">
          <xdr:nvSpPr>
            <xdr:cNvPr id="3023" name="Object 975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15362</xdr:col>
          <xdr:colOff>200025</xdr:colOff>
          <xdr:row>983029</xdr:row>
          <xdr:rowOff>95250</xdr:rowOff>
        </xdr:from>
        <xdr:to>
          <xdr:col>15368</xdr:col>
          <xdr:colOff>323850</xdr:colOff>
          <xdr:row>983034</xdr:row>
          <xdr:rowOff>47625</xdr:rowOff>
        </xdr:to>
        <xdr:sp macro="" textlink="">
          <xdr:nvSpPr>
            <xdr:cNvPr id="3024" name="Object 976" hidden="1">
              <a:extLst>
                <a:ext uri="{63B3BB69-23CF-44E3-9099-C40C66FF867C}">
                  <a14:compatExt spid="_x0000_s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10</xdr:row>
          <xdr:rowOff>95250</xdr:rowOff>
        </xdr:from>
        <xdr:to>
          <xdr:col>15624</xdr:col>
          <xdr:colOff>323850</xdr:colOff>
          <xdr:row>15</xdr:row>
          <xdr:rowOff>47625</xdr:rowOff>
        </xdr:to>
        <xdr:sp macro="" textlink="">
          <xdr:nvSpPr>
            <xdr:cNvPr id="3025" name="Object 977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65525</xdr:row>
          <xdr:rowOff>95250</xdr:rowOff>
        </xdr:from>
        <xdr:to>
          <xdr:col>15624</xdr:col>
          <xdr:colOff>323850</xdr:colOff>
          <xdr:row>65530</xdr:row>
          <xdr:rowOff>47625</xdr:rowOff>
        </xdr:to>
        <xdr:sp macro="" textlink="">
          <xdr:nvSpPr>
            <xdr:cNvPr id="3026" name="Object 978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131061</xdr:row>
          <xdr:rowOff>95250</xdr:rowOff>
        </xdr:from>
        <xdr:to>
          <xdr:col>15624</xdr:col>
          <xdr:colOff>323850</xdr:colOff>
          <xdr:row>131066</xdr:row>
          <xdr:rowOff>47625</xdr:rowOff>
        </xdr:to>
        <xdr:sp macro="" textlink="">
          <xdr:nvSpPr>
            <xdr:cNvPr id="3027" name="Object 979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196597</xdr:row>
          <xdr:rowOff>95250</xdr:rowOff>
        </xdr:from>
        <xdr:to>
          <xdr:col>15624</xdr:col>
          <xdr:colOff>323850</xdr:colOff>
          <xdr:row>196602</xdr:row>
          <xdr:rowOff>47625</xdr:rowOff>
        </xdr:to>
        <xdr:sp macro="" textlink="">
          <xdr:nvSpPr>
            <xdr:cNvPr id="3028" name="Object 980" hidden="1">
              <a:extLst>
                <a:ext uri="{63B3BB69-23CF-44E3-9099-C40C66FF867C}">
                  <a14:compatExt spid="_x0000_s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262133</xdr:row>
          <xdr:rowOff>95250</xdr:rowOff>
        </xdr:from>
        <xdr:to>
          <xdr:col>15624</xdr:col>
          <xdr:colOff>323850</xdr:colOff>
          <xdr:row>262138</xdr:row>
          <xdr:rowOff>47625</xdr:rowOff>
        </xdr:to>
        <xdr:sp macro="" textlink="">
          <xdr:nvSpPr>
            <xdr:cNvPr id="3029" name="Object 981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327669</xdr:row>
          <xdr:rowOff>95250</xdr:rowOff>
        </xdr:from>
        <xdr:to>
          <xdr:col>15624</xdr:col>
          <xdr:colOff>323850</xdr:colOff>
          <xdr:row>327674</xdr:row>
          <xdr:rowOff>47625</xdr:rowOff>
        </xdr:to>
        <xdr:sp macro="" textlink="">
          <xdr:nvSpPr>
            <xdr:cNvPr id="3030" name="Object 982" hidden="1">
              <a:extLst>
                <a:ext uri="{63B3BB69-23CF-44E3-9099-C40C66FF867C}">
                  <a14:compatExt spid="_x0000_s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393205</xdr:row>
          <xdr:rowOff>95250</xdr:rowOff>
        </xdr:from>
        <xdr:to>
          <xdr:col>15624</xdr:col>
          <xdr:colOff>323850</xdr:colOff>
          <xdr:row>393210</xdr:row>
          <xdr:rowOff>47625</xdr:rowOff>
        </xdr:to>
        <xdr:sp macro="" textlink="">
          <xdr:nvSpPr>
            <xdr:cNvPr id="3031" name="Object 983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458741</xdr:row>
          <xdr:rowOff>95250</xdr:rowOff>
        </xdr:from>
        <xdr:to>
          <xdr:col>15624</xdr:col>
          <xdr:colOff>323850</xdr:colOff>
          <xdr:row>458746</xdr:row>
          <xdr:rowOff>47625</xdr:rowOff>
        </xdr:to>
        <xdr:sp macro="" textlink="">
          <xdr:nvSpPr>
            <xdr:cNvPr id="3032" name="Object 984" hidden="1">
              <a:extLst>
                <a:ext uri="{63B3BB69-23CF-44E3-9099-C40C66FF867C}">
                  <a14:compatExt spid="_x0000_s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524277</xdr:row>
          <xdr:rowOff>95250</xdr:rowOff>
        </xdr:from>
        <xdr:to>
          <xdr:col>15624</xdr:col>
          <xdr:colOff>323850</xdr:colOff>
          <xdr:row>524282</xdr:row>
          <xdr:rowOff>47625</xdr:rowOff>
        </xdr:to>
        <xdr:sp macro="" textlink="">
          <xdr:nvSpPr>
            <xdr:cNvPr id="3033" name="Object 985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589813</xdr:row>
          <xdr:rowOff>95250</xdr:rowOff>
        </xdr:from>
        <xdr:to>
          <xdr:col>15624</xdr:col>
          <xdr:colOff>323850</xdr:colOff>
          <xdr:row>589818</xdr:row>
          <xdr:rowOff>47625</xdr:rowOff>
        </xdr:to>
        <xdr:sp macro="" textlink="">
          <xdr:nvSpPr>
            <xdr:cNvPr id="3034" name="Object 986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655349</xdr:row>
          <xdr:rowOff>95250</xdr:rowOff>
        </xdr:from>
        <xdr:to>
          <xdr:col>15624</xdr:col>
          <xdr:colOff>323850</xdr:colOff>
          <xdr:row>655354</xdr:row>
          <xdr:rowOff>47625</xdr:rowOff>
        </xdr:to>
        <xdr:sp macro="" textlink="">
          <xdr:nvSpPr>
            <xdr:cNvPr id="3035" name="Object 987" hidden="1">
              <a:extLst>
                <a:ext uri="{63B3BB69-23CF-44E3-9099-C40C66FF867C}">
                  <a14:compatExt spid="_x0000_s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720885</xdr:row>
          <xdr:rowOff>95250</xdr:rowOff>
        </xdr:from>
        <xdr:to>
          <xdr:col>15624</xdr:col>
          <xdr:colOff>323850</xdr:colOff>
          <xdr:row>720890</xdr:row>
          <xdr:rowOff>47625</xdr:rowOff>
        </xdr:to>
        <xdr:sp macro="" textlink="">
          <xdr:nvSpPr>
            <xdr:cNvPr id="3036" name="Object 988" hidden="1">
              <a:extLst>
                <a:ext uri="{63B3BB69-23CF-44E3-9099-C40C66FF867C}">
                  <a14:compatExt spid="_x0000_s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786421</xdr:row>
          <xdr:rowOff>95250</xdr:rowOff>
        </xdr:from>
        <xdr:to>
          <xdr:col>15624</xdr:col>
          <xdr:colOff>323850</xdr:colOff>
          <xdr:row>786426</xdr:row>
          <xdr:rowOff>47625</xdr:rowOff>
        </xdr:to>
        <xdr:sp macro="" textlink="">
          <xdr:nvSpPr>
            <xdr:cNvPr id="3037" name="Object 989" hidden="1">
              <a:extLst>
                <a:ext uri="{63B3BB69-23CF-44E3-9099-C40C66FF867C}">
                  <a14:compatExt spid="_x0000_s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851957</xdr:row>
          <xdr:rowOff>95250</xdr:rowOff>
        </xdr:from>
        <xdr:to>
          <xdr:col>15624</xdr:col>
          <xdr:colOff>323850</xdr:colOff>
          <xdr:row>851962</xdr:row>
          <xdr:rowOff>47625</xdr:rowOff>
        </xdr:to>
        <xdr:sp macro="" textlink="">
          <xdr:nvSpPr>
            <xdr:cNvPr id="3038" name="Object 990" hidden="1">
              <a:extLst>
                <a:ext uri="{63B3BB69-23CF-44E3-9099-C40C66FF867C}">
                  <a14:compatExt spid="_x0000_s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917493</xdr:row>
          <xdr:rowOff>95250</xdr:rowOff>
        </xdr:from>
        <xdr:to>
          <xdr:col>15624</xdr:col>
          <xdr:colOff>323850</xdr:colOff>
          <xdr:row>917498</xdr:row>
          <xdr:rowOff>47625</xdr:rowOff>
        </xdr:to>
        <xdr:sp macro="" textlink="">
          <xdr:nvSpPr>
            <xdr:cNvPr id="3039" name="Object 991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15618</xdr:col>
          <xdr:colOff>200025</xdr:colOff>
          <xdr:row>983029</xdr:row>
          <xdr:rowOff>95250</xdr:rowOff>
        </xdr:from>
        <xdr:to>
          <xdr:col>15624</xdr:col>
          <xdr:colOff>323850</xdr:colOff>
          <xdr:row>983034</xdr:row>
          <xdr:rowOff>47625</xdr:rowOff>
        </xdr:to>
        <xdr:sp macro="" textlink="">
          <xdr:nvSpPr>
            <xdr:cNvPr id="3040" name="Object 992" hidden="1">
              <a:extLst>
                <a:ext uri="{63B3BB69-23CF-44E3-9099-C40C66FF867C}">
                  <a14:compatExt spid="_x0000_s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10</xdr:row>
          <xdr:rowOff>95250</xdr:rowOff>
        </xdr:from>
        <xdr:to>
          <xdr:col>15880</xdr:col>
          <xdr:colOff>323850</xdr:colOff>
          <xdr:row>15</xdr:row>
          <xdr:rowOff>47625</xdr:rowOff>
        </xdr:to>
        <xdr:sp macro="" textlink="">
          <xdr:nvSpPr>
            <xdr:cNvPr id="3041" name="Object 993" hidden="1">
              <a:extLst>
                <a:ext uri="{63B3BB69-23CF-44E3-9099-C40C66FF867C}">
                  <a14:compatExt spid="_x0000_s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65525</xdr:row>
          <xdr:rowOff>95250</xdr:rowOff>
        </xdr:from>
        <xdr:to>
          <xdr:col>15880</xdr:col>
          <xdr:colOff>323850</xdr:colOff>
          <xdr:row>65530</xdr:row>
          <xdr:rowOff>47625</xdr:rowOff>
        </xdr:to>
        <xdr:sp macro="" textlink="">
          <xdr:nvSpPr>
            <xdr:cNvPr id="3042" name="Object 994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131061</xdr:row>
          <xdr:rowOff>95250</xdr:rowOff>
        </xdr:from>
        <xdr:to>
          <xdr:col>15880</xdr:col>
          <xdr:colOff>323850</xdr:colOff>
          <xdr:row>131066</xdr:row>
          <xdr:rowOff>47625</xdr:rowOff>
        </xdr:to>
        <xdr:sp macro="" textlink="">
          <xdr:nvSpPr>
            <xdr:cNvPr id="3043" name="Object 995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196597</xdr:row>
          <xdr:rowOff>95250</xdr:rowOff>
        </xdr:from>
        <xdr:to>
          <xdr:col>15880</xdr:col>
          <xdr:colOff>323850</xdr:colOff>
          <xdr:row>196602</xdr:row>
          <xdr:rowOff>47625</xdr:rowOff>
        </xdr:to>
        <xdr:sp macro="" textlink="">
          <xdr:nvSpPr>
            <xdr:cNvPr id="3044" name="Object 996" hidden="1">
              <a:extLst>
                <a:ext uri="{63B3BB69-23CF-44E3-9099-C40C66FF867C}">
                  <a14:compatExt spid="_x0000_s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262133</xdr:row>
          <xdr:rowOff>95250</xdr:rowOff>
        </xdr:from>
        <xdr:to>
          <xdr:col>15880</xdr:col>
          <xdr:colOff>323850</xdr:colOff>
          <xdr:row>262138</xdr:row>
          <xdr:rowOff>47625</xdr:rowOff>
        </xdr:to>
        <xdr:sp macro="" textlink="">
          <xdr:nvSpPr>
            <xdr:cNvPr id="3045" name="Object 997" hidden="1">
              <a:extLst>
                <a:ext uri="{63B3BB69-23CF-44E3-9099-C40C66FF867C}">
                  <a14:compatExt spid="_x0000_s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327669</xdr:row>
          <xdr:rowOff>95250</xdr:rowOff>
        </xdr:from>
        <xdr:to>
          <xdr:col>15880</xdr:col>
          <xdr:colOff>323850</xdr:colOff>
          <xdr:row>327674</xdr:row>
          <xdr:rowOff>47625</xdr:rowOff>
        </xdr:to>
        <xdr:sp macro="" textlink="">
          <xdr:nvSpPr>
            <xdr:cNvPr id="3046" name="Object 998" hidden="1">
              <a:extLst>
                <a:ext uri="{63B3BB69-23CF-44E3-9099-C40C66FF867C}">
                  <a14:compatExt spid="_x0000_s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393205</xdr:row>
          <xdr:rowOff>95250</xdr:rowOff>
        </xdr:from>
        <xdr:to>
          <xdr:col>15880</xdr:col>
          <xdr:colOff>323850</xdr:colOff>
          <xdr:row>393210</xdr:row>
          <xdr:rowOff>47625</xdr:rowOff>
        </xdr:to>
        <xdr:sp macro="" textlink="">
          <xdr:nvSpPr>
            <xdr:cNvPr id="3047" name="Object 999" hidden="1">
              <a:extLst>
                <a:ext uri="{63B3BB69-23CF-44E3-9099-C40C66FF867C}">
                  <a14:compatExt spid="_x0000_s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458741</xdr:row>
          <xdr:rowOff>95250</xdr:rowOff>
        </xdr:from>
        <xdr:to>
          <xdr:col>15880</xdr:col>
          <xdr:colOff>323850</xdr:colOff>
          <xdr:row>458746</xdr:row>
          <xdr:rowOff>47625</xdr:rowOff>
        </xdr:to>
        <xdr:sp macro="" textlink="">
          <xdr:nvSpPr>
            <xdr:cNvPr id="3048" name="Object 1000" hidden="1">
              <a:extLst>
                <a:ext uri="{63B3BB69-23CF-44E3-9099-C40C66FF867C}">
                  <a14:compatExt spid="_x0000_s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524277</xdr:row>
          <xdr:rowOff>95250</xdr:rowOff>
        </xdr:from>
        <xdr:to>
          <xdr:col>15880</xdr:col>
          <xdr:colOff>323850</xdr:colOff>
          <xdr:row>524282</xdr:row>
          <xdr:rowOff>47625</xdr:rowOff>
        </xdr:to>
        <xdr:sp macro="" textlink="">
          <xdr:nvSpPr>
            <xdr:cNvPr id="3049" name="Object 1001" hidden="1">
              <a:extLst>
                <a:ext uri="{63B3BB69-23CF-44E3-9099-C40C66FF867C}">
                  <a14:compatExt spid="_x0000_s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589813</xdr:row>
          <xdr:rowOff>95250</xdr:rowOff>
        </xdr:from>
        <xdr:to>
          <xdr:col>15880</xdr:col>
          <xdr:colOff>323850</xdr:colOff>
          <xdr:row>589818</xdr:row>
          <xdr:rowOff>47625</xdr:rowOff>
        </xdr:to>
        <xdr:sp macro="" textlink="">
          <xdr:nvSpPr>
            <xdr:cNvPr id="3050" name="Object 1002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655349</xdr:row>
          <xdr:rowOff>95250</xdr:rowOff>
        </xdr:from>
        <xdr:to>
          <xdr:col>15880</xdr:col>
          <xdr:colOff>323850</xdr:colOff>
          <xdr:row>655354</xdr:row>
          <xdr:rowOff>47625</xdr:rowOff>
        </xdr:to>
        <xdr:sp macro="" textlink="">
          <xdr:nvSpPr>
            <xdr:cNvPr id="3051" name="Object 1003" hidden="1">
              <a:extLst>
                <a:ext uri="{63B3BB69-23CF-44E3-9099-C40C66FF867C}">
                  <a14:compatExt spid="_x0000_s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720885</xdr:row>
          <xdr:rowOff>95250</xdr:rowOff>
        </xdr:from>
        <xdr:to>
          <xdr:col>15880</xdr:col>
          <xdr:colOff>323850</xdr:colOff>
          <xdr:row>720890</xdr:row>
          <xdr:rowOff>47625</xdr:rowOff>
        </xdr:to>
        <xdr:sp macro="" textlink="">
          <xdr:nvSpPr>
            <xdr:cNvPr id="3052" name="Object 1004" hidden="1">
              <a:extLst>
                <a:ext uri="{63B3BB69-23CF-44E3-9099-C40C66FF867C}">
                  <a14:compatExt spid="_x0000_s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786421</xdr:row>
          <xdr:rowOff>95250</xdr:rowOff>
        </xdr:from>
        <xdr:to>
          <xdr:col>15880</xdr:col>
          <xdr:colOff>323850</xdr:colOff>
          <xdr:row>786426</xdr:row>
          <xdr:rowOff>47625</xdr:rowOff>
        </xdr:to>
        <xdr:sp macro="" textlink="">
          <xdr:nvSpPr>
            <xdr:cNvPr id="3053" name="Object 1005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851957</xdr:row>
          <xdr:rowOff>95250</xdr:rowOff>
        </xdr:from>
        <xdr:to>
          <xdr:col>15880</xdr:col>
          <xdr:colOff>323850</xdr:colOff>
          <xdr:row>851962</xdr:row>
          <xdr:rowOff>47625</xdr:rowOff>
        </xdr:to>
        <xdr:sp macro="" textlink="">
          <xdr:nvSpPr>
            <xdr:cNvPr id="3054" name="Object 1006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917493</xdr:row>
          <xdr:rowOff>95250</xdr:rowOff>
        </xdr:from>
        <xdr:to>
          <xdr:col>15880</xdr:col>
          <xdr:colOff>323850</xdr:colOff>
          <xdr:row>917498</xdr:row>
          <xdr:rowOff>47625</xdr:rowOff>
        </xdr:to>
        <xdr:sp macro="" textlink="">
          <xdr:nvSpPr>
            <xdr:cNvPr id="3055" name="Object 1007" hidden="1">
              <a:extLst>
                <a:ext uri="{63B3BB69-23CF-44E3-9099-C40C66FF867C}">
                  <a14:compatExt spid="_x0000_s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15874</xdr:col>
          <xdr:colOff>200025</xdr:colOff>
          <xdr:row>983029</xdr:row>
          <xdr:rowOff>95250</xdr:rowOff>
        </xdr:from>
        <xdr:to>
          <xdr:col>15880</xdr:col>
          <xdr:colOff>323850</xdr:colOff>
          <xdr:row>983034</xdr:row>
          <xdr:rowOff>47625</xdr:rowOff>
        </xdr:to>
        <xdr:sp macro="" textlink="">
          <xdr:nvSpPr>
            <xdr:cNvPr id="3056" name="Object 1008" hidden="1">
              <a:extLst>
                <a:ext uri="{63B3BB69-23CF-44E3-9099-C40C66FF867C}">
                  <a14:compatExt spid="_x0000_s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10</xdr:row>
          <xdr:rowOff>95250</xdr:rowOff>
        </xdr:from>
        <xdr:to>
          <xdr:col>16136</xdr:col>
          <xdr:colOff>323850</xdr:colOff>
          <xdr:row>15</xdr:row>
          <xdr:rowOff>47625</xdr:rowOff>
        </xdr:to>
        <xdr:sp macro="" textlink="">
          <xdr:nvSpPr>
            <xdr:cNvPr id="3057" name="Object 1009" hidden="1">
              <a:extLst>
                <a:ext uri="{63B3BB69-23CF-44E3-9099-C40C66FF867C}">
                  <a14:compatExt spid="_x0000_s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65525</xdr:row>
          <xdr:rowOff>95250</xdr:rowOff>
        </xdr:from>
        <xdr:to>
          <xdr:col>16136</xdr:col>
          <xdr:colOff>323850</xdr:colOff>
          <xdr:row>65530</xdr:row>
          <xdr:rowOff>47625</xdr:rowOff>
        </xdr:to>
        <xdr:sp macro="" textlink="">
          <xdr:nvSpPr>
            <xdr:cNvPr id="3058" name="Object 1010" hidden="1">
              <a:extLst>
                <a:ext uri="{63B3BB69-23CF-44E3-9099-C40C66FF867C}">
                  <a14:compatExt spid="_x0000_s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131061</xdr:row>
          <xdr:rowOff>95250</xdr:rowOff>
        </xdr:from>
        <xdr:to>
          <xdr:col>16136</xdr:col>
          <xdr:colOff>323850</xdr:colOff>
          <xdr:row>131066</xdr:row>
          <xdr:rowOff>47625</xdr:rowOff>
        </xdr:to>
        <xdr:sp macro="" textlink="">
          <xdr:nvSpPr>
            <xdr:cNvPr id="3059" name="Object 1011" hidden="1">
              <a:extLst>
                <a:ext uri="{63B3BB69-23CF-44E3-9099-C40C66FF867C}">
                  <a14:compatExt spid="_x0000_s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196597</xdr:row>
          <xdr:rowOff>95250</xdr:rowOff>
        </xdr:from>
        <xdr:to>
          <xdr:col>16136</xdr:col>
          <xdr:colOff>323850</xdr:colOff>
          <xdr:row>196602</xdr:row>
          <xdr:rowOff>47625</xdr:rowOff>
        </xdr:to>
        <xdr:sp macro="" textlink="">
          <xdr:nvSpPr>
            <xdr:cNvPr id="3060" name="Object 1012" hidden="1">
              <a:extLst>
                <a:ext uri="{63B3BB69-23CF-44E3-9099-C40C66FF867C}">
                  <a14:compatExt spid="_x0000_s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262133</xdr:row>
          <xdr:rowOff>95250</xdr:rowOff>
        </xdr:from>
        <xdr:to>
          <xdr:col>16136</xdr:col>
          <xdr:colOff>323850</xdr:colOff>
          <xdr:row>262138</xdr:row>
          <xdr:rowOff>47625</xdr:rowOff>
        </xdr:to>
        <xdr:sp macro="" textlink="">
          <xdr:nvSpPr>
            <xdr:cNvPr id="3061" name="Object 1013" hidden="1">
              <a:extLst>
                <a:ext uri="{63B3BB69-23CF-44E3-9099-C40C66FF867C}">
                  <a14:compatExt spid="_x0000_s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327669</xdr:row>
          <xdr:rowOff>95250</xdr:rowOff>
        </xdr:from>
        <xdr:to>
          <xdr:col>16136</xdr:col>
          <xdr:colOff>323850</xdr:colOff>
          <xdr:row>327674</xdr:row>
          <xdr:rowOff>47625</xdr:rowOff>
        </xdr:to>
        <xdr:sp macro="" textlink="">
          <xdr:nvSpPr>
            <xdr:cNvPr id="3062" name="Object 1014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393205</xdr:row>
          <xdr:rowOff>95250</xdr:rowOff>
        </xdr:from>
        <xdr:to>
          <xdr:col>16136</xdr:col>
          <xdr:colOff>323850</xdr:colOff>
          <xdr:row>393210</xdr:row>
          <xdr:rowOff>47625</xdr:rowOff>
        </xdr:to>
        <xdr:sp macro="" textlink="">
          <xdr:nvSpPr>
            <xdr:cNvPr id="3063" name="Object 1015" hidden="1">
              <a:extLst>
                <a:ext uri="{63B3BB69-23CF-44E3-9099-C40C66FF867C}">
                  <a14:compatExt spid="_x0000_s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458741</xdr:row>
          <xdr:rowOff>95250</xdr:rowOff>
        </xdr:from>
        <xdr:to>
          <xdr:col>16136</xdr:col>
          <xdr:colOff>323850</xdr:colOff>
          <xdr:row>458746</xdr:row>
          <xdr:rowOff>47625</xdr:rowOff>
        </xdr:to>
        <xdr:sp macro="" textlink="">
          <xdr:nvSpPr>
            <xdr:cNvPr id="3064" name="Object 1016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524277</xdr:row>
          <xdr:rowOff>95250</xdr:rowOff>
        </xdr:from>
        <xdr:to>
          <xdr:col>16136</xdr:col>
          <xdr:colOff>323850</xdr:colOff>
          <xdr:row>524282</xdr:row>
          <xdr:rowOff>47625</xdr:rowOff>
        </xdr:to>
        <xdr:sp macro="" textlink="">
          <xdr:nvSpPr>
            <xdr:cNvPr id="3065" name="Object 1017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589813</xdr:row>
          <xdr:rowOff>95250</xdr:rowOff>
        </xdr:from>
        <xdr:to>
          <xdr:col>16136</xdr:col>
          <xdr:colOff>323850</xdr:colOff>
          <xdr:row>589818</xdr:row>
          <xdr:rowOff>47625</xdr:rowOff>
        </xdr:to>
        <xdr:sp macro="" textlink="">
          <xdr:nvSpPr>
            <xdr:cNvPr id="3066" name="Object 1018" hidden="1">
              <a:extLst>
                <a:ext uri="{63B3BB69-23CF-44E3-9099-C40C66FF867C}">
                  <a14:compatExt spid="_x0000_s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655349</xdr:row>
          <xdr:rowOff>95250</xdr:rowOff>
        </xdr:from>
        <xdr:to>
          <xdr:col>16136</xdr:col>
          <xdr:colOff>323850</xdr:colOff>
          <xdr:row>655354</xdr:row>
          <xdr:rowOff>47625</xdr:rowOff>
        </xdr:to>
        <xdr:sp macro="" textlink="">
          <xdr:nvSpPr>
            <xdr:cNvPr id="3067" name="Object 1019" hidden="1">
              <a:extLst>
                <a:ext uri="{63B3BB69-23CF-44E3-9099-C40C66FF867C}">
                  <a14:compatExt spid="_x0000_s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720885</xdr:row>
          <xdr:rowOff>95250</xdr:rowOff>
        </xdr:from>
        <xdr:to>
          <xdr:col>16136</xdr:col>
          <xdr:colOff>323850</xdr:colOff>
          <xdr:row>720890</xdr:row>
          <xdr:rowOff>47625</xdr:rowOff>
        </xdr:to>
        <xdr:sp macro="" textlink="">
          <xdr:nvSpPr>
            <xdr:cNvPr id="3068" name="Object 1020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786421</xdr:row>
          <xdr:rowOff>95250</xdr:rowOff>
        </xdr:from>
        <xdr:to>
          <xdr:col>16136</xdr:col>
          <xdr:colOff>323850</xdr:colOff>
          <xdr:row>786426</xdr:row>
          <xdr:rowOff>47625</xdr:rowOff>
        </xdr:to>
        <xdr:sp macro="" textlink="">
          <xdr:nvSpPr>
            <xdr:cNvPr id="3069" name="Object 1021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851957</xdr:row>
          <xdr:rowOff>95250</xdr:rowOff>
        </xdr:from>
        <xdr:to>
          <xdr:col>16136</xdr:col>
          <xdr:colOff>323850</xdr:colOff>
          <xdr:row>851962</xdr:row>
          <xdr:rowOff>47625</xdr:rowOff>
        </xdr:to>
        <xdr:sp macro="" textlink="">
          <xdr:nvSpPr>
            <xdr:cNvPr id="3070" name="Object 1022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917493</xdr:row>
          <xdr:rowOff>95250</xdr:rowOff>
        </xdr:from>
        <xdr:to>
          <xdr:col>16136</xdr:col>
          <xdr:colOff>323850</xdr:colOff>
          <xdr:row>917498</xdr:row>
          <xdr:rowOff>47625</xdr:rowOff>
        </xdr:to>
        <xdr:sp macro="" textlink="">
          <xdr:nvSpPr>
            <xdr:cNvPr id="3071" name="Object 1023" hidden="1">
              <a:extLst>
                <a:ext uri="{63B3BB69-23CF-44E3-9099-C40C66FF867C}">
                  <a14:compatExt spid="_x0000_s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16130</xdr:col>
          <xdr:colOff>200025</xdr:colOff>
          <xdr:row>983029</xdr:row>
          <xdr:rowOff>95250</xdr:rowOff>
        </xdr:from>
        <xdr:to>
          <xdr:col>16136</xdr:col>
          <xdr:colOff>323850</xdr:colOff>
          <xdr:row>983034</xdr:row>
          <xdr:rowOff>47625</xdr:rowOff>
        </xdr:to>
        <xdr:sp macro="" textlink="">
          <xdr:nvSpPr>
            <xdr:cNvPr id="3072" name="Object 1024" hidden="1">
              <a:extLst>
                <a:ext uri="{63B3BB69-23CF-44E3-9099-C40C66FF867C}">
                  <a14:compatExt spid="_x0000_s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400050</xdr:colOff>
      <xdr:row>0</xdr:row>
      <xdr:rowOff>123825</xdr:rowOff>
    </xdr:from>
    <xdr:to>
      <xdr:col>21</xdr:col>
      <xdr:colOff>438150</xdr:colOff>
      <xdr:row>31</xdr:row>
      <xdr:rowOff>161925</xdr:rowOff>
    </xdr:to>
    <xdr:pic>
      <xdr:nvPicPr>
        <xdr:cNvPr id="1026" name="Imagem 102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941" t="8890" r="30928" b="18323"/>
        <a:stretch/>
      </xdr:blipFill>
      <xdr:spPr>
        <a:xfrm>
          <a:off x="7277100" y="123825"/>
          <a:ext cx="6267450" cy="6238875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0</xdr:row>
      <xdr:rowOff>38100</xdr:rowOff>
    </xdr:from>
    <xdr:to>
      <xdr:col>8</xdr:col>
      <xdr:colOff>428625</xdr:colOff>
      <xdr:row>4</xdr:row>
      <xdr:rowOff>123825</xdr:rowOff>
    </xdr:to>
    <xdr:pic>
      <xdr:nvPicPr>
        <xdr:cNvPr id="1027" name="Imagem 1026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3810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0</xdr:row>
      <xdr:rowOff>66675</xdr:rowOff>
    </xdr:from>
    <xdr:to>
      <xdr:col>4</xdr:col>
      <xdr:colOff>428624</xdr:colOff>
      <xdr:row>4</xdr:row>
      <xdr:rowOff>104776</xdr:rowOff>
    </xdr:to>
    <xdr:pic>
      <xdr:nvPicPr>
        <xdr:cNvPr id="1028" name="Imagem 1027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6675"/>
          <a:ext cx="828674" cy="800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10</xdr:row>
          <xdr:rowOff>28575</xdr:rowOff>
        </xdr:from>
        <xdr:to>
          <xdr:col>8</xdr:col>
          <xdr:colOff>742950</xdr:colOff>
          <xdr:row>16</xdr:row>
          <xdr:rowOff>19050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257175</xdr:colOff>
      <xdr:row>0</xdr:row>
      <xdr:rowOff>161925</xdr:rowOff>
    </xdr:from>
    <xdr:to>
      <xdr:col>22</xdr:col>
      <xdr:colOff>190500</xdr:colOff>
      <xdr:row>42</xdr:row>
      <xdr:rowOff>152400</xdr:rowOff>
    </xdr:to>
    <xdr:pic>
      <xdr:nvPicPr>
        <xdr:cNvPr id="7" name="Picture 10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812" t="9000" r="28500" b="4444"/>
        <a:stretch>
          <a:fillRect/>
        </a:stretch>
      </xdr:blipFill>
      <xdr:spPr bwMode="auto">
        <a:xfrm>
          <a:off x="7372350" y="161925"/>
          <a:ext cx="6029325" cy="801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123825</xdr:colOff>
      <xdr:row>0</xdr:row>
      <xdr:rowOff>19050</xdr:rowOff>
    </xdr:from>
    <xdr:to>
      <xdr:col>3</xdr:col>
      <xdr:colOff>234225</xdr:colOff>
      <xdr:row>3</xdr:row>
      <xdr:rowOff>167550</xdr:rowOff>
    </xdr:to>
    <xdr:pic>
      <xdr:nvPicPr>
        <xdr:cNvPr id="8" name="Imagem 7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0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381000</xdr:colOff>
      <xdr:row>4</xdr:row>
      <xdr:rowOff>85725</xdr:rowOff>
    </xdr:to>
    <xdr:pic>
      <xdr:nvPicPr>
        <xdr:cNvPr id="9" name="Imagem 8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561974</xdr:colOff>
      <xdr:row>0</xdr:row>
      <xdr:rowOff>47625</xdr:rowOff>
    </xdr:from>
    <xdr:to>
      <xdr:col>4</xdr:col>
      <xdr:colOff>495299</xdr:colOff>
      <xdr:row>4</xdr:row>
      <xdr:rowOff>133350</xdr:rowOff>
    </xdr:to>
    <xdr:pic>
      <xdr:nvPicPr>
        <xdr:cNvPr id="2" name="Imagem 1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49" y="47625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66675</xdr:rowOff>
    </xdr:from>
    <xdr:to>
      <xdr:col>0</xdr:col>
      <xdr:colOff>962025</xdr:colOff>
      <xdr:row>4</xdr:row>
      <xdr:rowOff>104776</xdr:rowOff>
    </xdr:to>
    <xdr:pic>
      <xdr:nvPicPr>
        <xdr:cNvPr id="3" name="Imagem 2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6675"/>
          <a:ext cx="771525" cy="80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79</xdr:col>
      <xdr:colOff>0</xdr:colOff>
      <xdr:row>1</xdr:row>
      <xdr:rowOff>219075</xdr:rowOff>
    </xdr:from>
    <xdr:to>
      <xdr:col>95</xdr:col>
      <xdr:colOff>19050</xdr:colOff>
      <xdr:row>6</xdr:row>
      <xdr:rowOff>66675</xdr:rowOff>
    </xdr:to>
    <xdr:pic>
      <xdr:nvPicPr>
        <xdr:cNvPr id="2" name="Imagem 1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419100"/>
          <a:ext cx="9334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</xdr:row>
      <xdr:rowOff>76200</xdr:rowOff>
    </xdr:from>
    <xdr:to>
      <xdr:col>0</xdr:col>
      <xdr:colOff>900975</xdr:colOff>
      <xdr:row>6</xdr:row>
      <xdr:rowOff>24675</xdr:rowOff>
    </xdr:to>
    <xdr:pic>
      <xdr:nvPicPr>
        <xdr:cNvPr id="3" name="Imagem 2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04825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19050</xdr:rowOff>
    </xdr:from>
    <xdr:to>
      <xdr:col>0</xdr:col>
      <xdr:colOff>777150</xdr:colOff>
      <xdr:row>4</xdr:row>
      <xdr:rowOff>167550</xdr:rowOff>
    </xdr:to>
    <xdr:pic>
      <xdr:nvPicPr>
        <xdr:cNvPr id="4" name="Imagem 3" descr="http://upload.wikimedia.org/wikipedia/commons/thumb/6/65/Ufu_logo.svg/1024px-Ufu_logo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447675</xdr:colOff>
      <xdr:row>1</xdr:row>
      <xdr:rowOff>66675</xdr:rowOff>
    </xdr:from>
    <xdr:to>
      <xdr:col>4</xdr:col>
      <xdr:colOff>581025</xdr:colOff>
      <xdr:row>5</xdr:row>
      <xdr:rowOff>66675</xdr:rowOff>
    </xdr:to>
    <xdr:pic>
      <xdr:nvPicPr>
        <xdr:cNvPr id="5" name="Imagem 4" descr="http://3.bp.blogspot.com/_6gsTVAkXpE4/TSrtREl59aI/AAAAAAAAID8/lWa7ZRDNL98/s640/bras%25C3%25A3o+da+republica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57175"/>
          <a:ext cx="7429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oleObject" Target="../embeddings/oleObject16.bin"/><Relationship Id="rId170" Type="http://schemas.openxmlformats.org/officeDocument/2006/relationships/oleObject" Target="../embeddings/oleObject165.bin"/><Relationship Id="rId836" Type="http://schemas.openxmlformats.org/officeDocument/2006/relationships/oleObject" Target="../embeddings/oleObject831.bin"/><Relationship Id="rId1021" Type="http://schemas.openxmlformats.org/officeDocument/2006/relationships/oleObject" Target="../embeddings/oleObject1016.bin"/><Relationship Id="rId268" Type="http://schemas.openxmlformats.org/officeDocument/2006/relationships/oleObject" Target="../embeddings/oleObject263.bin"/><Relationship Id="rId475" Type="http://schemas.openxmlformats.org/officeDocument/2006/relationships/oleObject" Target="../embeddings/oleObject470.bin"/><Relationship Id="rId682" Type="http://schemas.openxmlformats.org/officeDocument/2006/relationships/oleObject" Target="../embeddings/oleObject677.bin"/><Relationship Id="rId903" Type="http://schemas.openxmlformats.org/officeDocument/2006/relationships/oleObject" Target="../embeddings/oleObject898.bin"/><Relationship Id="rId32" Type="http://schemas.openxmlformats.org/officeDocument/2006/relationships/oleObject" Target="../embeddings/oleObject27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542" Type="http://schemas.openxmlformats.org/officeDocument/2006/relationships/oleObject" Target="../embeddings/oleObject537.bin"/><Relationship Id="rId987" Type="http://schemas.openxmlformats.org/officeDocument/2006/relationships/oleObject" Target="../embeddings/oleObject982.bin"/><Relationship Id="rId181" Type="http://schemas.openxmlformats.org/officeDocument/2006/relationships/oleObject" Target="../embeddings/oleObject176.bin"/><Relationship Id="rId402" Type="http://schemas.openxmlformats.org/officeDocument/2006/relationships/oleObject" Target="../embeddings/oleObject397.bin"/><Relationship Id="rId847" Type="http://schemas.openxmlformats.org/officeDocument/2006/relationships/oleObject" Target="../embeddings/oleObject842.bin"/><Relationship Id="rId279" Type="http://schemas.openxmlformats.org/officeDocument/2006/relationships/oleObject" Target="../embeddings/oleObject274.bin"/><Relationship Id="rId486" Type="http://schemas.openxmlformats.org/officeDocument/2006/relationships/oleObject" Target="../embeddings/oleObject481.bin"/><Relationship Id="rId693" Type="http://schemas.openxmlformats.org/officeDocument/2006/relationships/oleObject" Target="../embeddings/oleObject688.bin"/><Relationship Id="rId707" Type="http://schemas.openxmlformats.org/officeDocument/2006/relationships/oleObject" Target="../embeddings/oleObject702.bin"/><Relationship Id="rId914" Type="http://schemas.openxmlformats.org/officeDocument/2006/relationships/oleObject" Target="../embeddings/oleObject909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346" Type="http://schemas.openxmlformats.org/officeDocument/2006/relationships/oleObject" Target="../embeddings/oleObject341.bin"/><Relationship Id="rId553" Type="http://schemas.openxmlformats.org/officeDocument/2006/relationships/oleObject" Target="../embeddings/oleObject548.bin"/><Relationship Id="rId760" Type="http://schemas.openxmlformats.org/officeDocument/2006/relationships/oleObject" Target="../embeddings/oleObject755.bin"/><Relationship Id="rId998" Type="http://schemas.openxmlformats.org/officeDocument/2006/relationships/oleObject" Target="../embeddings/oleObject993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858" Type="http://schemas.openxmlformats.org/officeDocument/2006/relationships/oleObject" Target="../embeddings/oleObject853.bin"/><Relationship Id="rId497" Type="http://schemas.openxmlformats.org/officeDocument/2006/relationships/oleObject" Target="../embeddings/oleObject492.bin"/><Relationship Id="rId620" Type="http://schemas.openxmlformats.org/officeDocument/2006/relationships/oleObject" Target="../embeddings/oleObject615.bin"/><Relationship Id="rId718" Type="http://schemas.openxmlformats.org/officeDocument/2006/relationships/oleObject" Target="../embeddings/oleObject713.bin"/><Relationship Id="rId925" Type="http://schemas.openxmlformats.org/officeDocument/2006/relationships/oleObject" Target="../embeddings/oleObject920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217" Type="http://schemas.openxmlformats.org/officeDocument/2006/relationships/oleObject" Target="../embeddings/oleObject212.bin"/><Relationship Id="rId564" Type="http://schemas.openxmlformats.org/officeDocument/2006/relationships/oleObject" Target="../embeddings/oleObject559.bin"/><Relationship Id="rId771" Type="http://schemas.openxmlformats.org/officeDocument/2006/relationships/oleObject" Target="../embeddings/oleObject766.bin"/><Relationship Id="rId869" Type="http://schemas.openxmlformats.org/officeDocument/2006/relationships/oleObject" Target="../embeddings/oleObject864.bin"/><Relationship Id="rId424" Type="http://schemas.openxmlformats.org/officeDocument/2006/relationships/oleObject" Target="../embeddings/oleObject419.bin"/><Relationship Id="rId631" Type="http://schemas.openxmlformats.org/officeDocument/2006/relationships/oleObject" Target="../embeddings/oleObject626.bin"/><Relationship Id="rId729" Type="http://schemas.openxmlformats.org/officeDocument/2006/relationships/oleObject" Target="../embeddings/oleObject724.bin"/><Relationship Id="rId270" Type="http://schemas.openxmlformats.org/officeDocument/2006/relationships/oleObject" Target="../embeddings/oleObject265.bin"/><Relationship Id="rId936" Type="http://schemas.openxmlformats.org/officeDocument/2006/relationships/oleObject" Target="../embeddings/oleObject931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575" Type="http://schemas.openxmlformats.org/officeDocument/2006/relationships/oleObject" Target="../embeddings/oleObject570.bin"/><Relationship Id="rId782" Type="http://schemas.openxmlformats.org/officeDocument/2006/relationships/oleObject" Target="../embeddings/oleObject777.bin"/><Relationship Id="rId228" Type="http://schemas.openxmlformats.org/officeDocument/2006/relationships/oleObject" Target="../embeddings/oleObject223.bin"/><Relationship Id="rId435" Type="http://schemas.openxmlformats.org/officeDocument/2006/relationships/oleObject" Target="../embeddings/oleObject430.bin"/><Relationship Id="rId642" Type="http://schemas.openxmlformats.org/officeDocument/2006/relationships/oleObject" Target="../embeddings/oleObject637.bin"/><Relationship Id="rId281" Type="http://schemas.openxmlformats.org/officeDocument/2006/relationships/oleObject" Target="../embeddings/oleObject276.bin"/><Relationship Id="rId502" Type="http://schemas.openxmlformats.org/officeDocument/2006/relationships/oleObject" Target="../embeddings/oleObject497.bin"/><Relationship Id="rId947" Type="http://schemas.openxmlformats.org/officeDocument/2006/relationships/oleObject" Target="../embeddings/oleObject942.bin"/><Relationship Id="rId76" Type="http://schemas.openxmlformats.org/officeDocument/2006/relationships/oleObject" Target="../embeddings/oleObject71.bin"/><Relationship Id="rId141" Type="http://schemas.openxmlformats.org/officeDocument/2006/relationships/oleObject" Target="../embeddings/oleObject136.bin"/><Relationship Id="rId379" Type="http://schemas.openxmlformats.org/officeDocument/2006/relationships/oleObject" Target="../embeddings/oleObject374.bin"/><Relationship Id="rId586" Type="http://schemas.openxmlformats.org/officeDocument/2006/relationships/oleObject" Target="../embeddings/oleObject581.bin"/><Relationship Id="rId793" Type="http://schemas.openxmlformats.org/officeDocument/2006/relationships/oleObject" Target="../embeddings/oleObject788.bin"/><Relationship Id="rId807" Type="http://schemas.openxmlformats.org/officeDocument/2006/relationships/oleObject" Target="../embeddings/oleObject802.bin"/><Relationship Id="rId7" Type="http://schemas.openxmlformats.org/officeDocument/2006/relationships/image" Target="../media/image4.emf"/><Relationship Id="rId239" Type="http://schemas.openxmlformats.org/officeDocument/2006/relationships/oleObject" Target="../embeddings/oleObject234.bin"/><Relationship Id="rId446" Type="http://schemas.openxmlformats.org/officeDocument/2006/relationships/oleObject" Target="../embeddings/oleObject441.bin"/><Relationship Id="rId653" Type="http://schemas.openxmlformats.org/officeDocument/2006/relationships/oleObject" Target="../embeddings/oleObject648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860" Type="http://schemas.openxmlformats.org/officeDocument/2006/relationships/oleObject" Target="../embeddings/oleObject855.bin"/><Relationship Id="rId958" Type="http://schemas.openxmlformats.org/officeDocument/2006/relationships/oleObject" Target="../embeddings/oleObject953.bin"/><Relationship Id="rId87" Type="http://schemas.openxmlformats.org/officeDocument/2006/relationships/oleObject" Target="../embeddings/oleObject82.bin"/><Relationship Id="rId513" Type="http://schemas.openxmlformats.org/officeDocument/2006/relationships/oleObject" Target="../embeddings/oleObject508.bin"/><Relationship Id="rId597" Type="http://schemas.openxmlformats.org/officeDocument/2006/relationships/oleObject" Target="../embeddings/oleObject592.bin"/><Relationship Id="rId720" Type="http://schemas.openxmlformats.org/officeDocument/2006/relationships/oleObject" Target="../embeddings/oleObject715.bin"/><Relationship Id="rId818" Type="http://schemas.openxmlformats.org/officeDocument/2006/relationships/oleObject" Target="../embeddings/oleObject813.bin"/><Relationship Id="rId152" Type="http://schemas.openxmlformats.org/officeDocument/2006/relationships/oleObject" Target="../embeddings/oleObject147.bin"/><Relationship Id="rId457" Type="http://schemas.openxmlformats.org/officeDocument/2006/relationships/oleObject" Target="../embeddings/oleObject452.bin"/><Relationship Id="rId1003" Type="http://schemas.openxmlformats.org/officeDocument/2006/relationships/oleObject" Target="../embeddings/oleObject998.bin"/><Relationship Id="rId664" Type="http://schemas.openxmlformats.org/officeDocument/2006/relationships/oleObject" Target="../embeddings/oleObject659.bin"/><Relationship Id="rId871" Type="http://schemas.openxmlformats.org/officeDocument/2006/relationships/oleObject" Target="../embeddings/oleObject866.bin"/><Relationship Id="rId969" Type="http://schemas.openxmlformats.org/officeDocument/2006/relationships/oleObject" Target="../embeddings/oleObject964.bin"/><Relationship Id="rId14" Type="http://schemas.openxmlformats.org/officeDocument/2006/relationships/oleObject" Target="../embeddings/oleObject9.bin"/><Relationship Id="rId317" Type="http://schemas.openxmlformats.org/officeDocument/2006/relationships/oleObject" Target="../embeddings/oleObject312.bin"/><Relationship Id="rId524" Type="http://schemas.openxmlformats.org/officeDocument/2006/relationships/oleObject" Target="../embeddings/oleObject519.bin"/><Relationship Id="rId731" Type="http://schemas.openxmlformats.org/officeDocument/2006/relationships/oleObject" Target="../embeddings/oleObject726.bin"/><Relationship Id="rId98" Type="http://schemas.openxmlformats.org/officeDocument/2006/relationships/oleObject" Target="../embeddings/oleObject93.bin"/><Relationship Id="rId163" Type="http://schemas.openxmlformats.org/officeDocument/2006/relationships/oleObject" Target="../embeddings/oleObject158.bin"/><Relationship Id="rId370" Type="http://schemas.openxmlformats.org/officeDocument/2006/relationships/oleObject" Target="../embeddings/oleObject365.bin"/><Relationship Id="rId829" Type="http://schemas.openxmlformats.org/officeDocument/2006/relationships/oleObject" Target="../embeddings/oleObject824.bin"/><Relationship Id="rId1014" Type="http://schemas.openxmlformats.org/officeDocument/2006/relationships/oleObject" Target="../embeddings/oleObject1009.bin"/><Relationship Id="rId230" Type="http://schemas.openxmlformats.org/officeDocument/2006/relationships/oleObject" Target="../embeddings/oleObject225.bin"/><Relationship Id="rId468" Type="http://schemas.openxmlformats.org/officeDocument/2006/relationships/oleObject" Target="../embeddings/oleObject463.bin"/><Relationship Id="rId675" Type="http://schemas.openxmlformats.org/officeDocument/2006/relationships/oleObject" Target="../embeddings/oleObject670.bin"/><Relationship Id="rId882" Type="http://schemas.openxmlformats.org/officeDocument/2006/relationships/oleObject" Target="../embeddings/oleObject877.bin"/><Relationship Id="rId25" Type="http://schemas.openxmlformats.org/officeDocument/2006/relationships/oleObject" Target="../embeddings/oleObject20.bin"/><Relationship Id="rId328" Type="http://schemas.openxmlformats.org/officeDocument/2006/relationships/oleObject" Target="../embeddings/oleObject323.bin"/><Relationship Id="rId535" Type="http://schemas.openxmlformats.org/officeDocument/2006/relationships/oleObject" Target="../embeddings/oleObject530.bin"/><Relationship Id="rId742" Type="http://schemas.openxmlformats.org/officeDocument/2006/relationships/oleObject" Target="../embeddings/oleObject737.bin"/><Relationship Id="rId174" Type="http://schemas.openxmlformats.org/officeDocument/2006/relationships/oleObject" Target="../embeddings/oleObject169.bin"/><Relationship Id="rId381" Type="http://schemas.openxmlformats.org/officeDocument/2006/relationships/oleObject" Target="../embeddings/oleObject376.bin"/><Relationship Id="rId602" Type="http://schemas.openxmlformats.org/officeDocument/2006/relationships/oleObject" Target="../embeddings/oleObject597.bin"/><Relationship Id="rId1025" Type="http://schemas.openxmlformats.org/officeDocument/2006/relationships/oleObject" Target="../embeddings/oleObject1020.bin"/><Relationship Id="rId241" Type="http://schemas.openxmlformats.org/officeDocument/2006/relationships/oleObject" Target="../embeddings/oleObject236.bin"/><Relationship Id="rId479" Type="http://schemas.openxmlformats.org/officeDocument/2006/relationships/oleObject" Target="../embeddings/oleObject474.bin"/><Relationship Id="rId686" Type="http://schemas.openxmlformats.org/officeDocument/2006/relationships/oleObject" Target="../embeddings/oleObject681.bin"/><Relationship Id="rId893" Type="http://schemas.openxmlformats.org/officeDocument/2006/relationships/oleObject" Target="../embeddings/oleObject888.bin"/><Relationship Id="rId907" Type="http://schemas.openxmlformats.org/officeDocument/2006/relationships/oleObject" Target="../embeddings/oleObject902.bin"/><Relationship Id="rId36" Type="http://schemas.openxmlformats.org/officeDocument/2006/relationships/oleObject" Target="../embeddings/oleObject31.bin"/><Relationship Id="rId339" Type="http://schemas.openxmlformats.org/officeDocument/2006/relationships/oleObject" Target="../embeddings/oleObject334.bin"/><Relationship Id="rId546" Type="http://schemas.openxmlformats.org/officeDocument/2006/relationships/oleObject" Target="../embeddings/oleObject541.bin"/><Relationship Id="rId753" Type="http://schemas.openxmlformats.org/officeDocument/2006/relationships/oleObject" Target="../embeddings/oleObject748.bin"/><Relationship Id="rId101" Type="http://schemas.openxmlformats.org/officeDocument/2006/relationships/oleObject" Target="../embeddings/oleObject96.bin"/><Relationship Id="rId185" Type="http://schemas.openxmlformats.org/officeDocument/2006/relationships/oleObject" Target="../embeddings/oleObject180.bin"/><Relationship Id="rId406" Type="http://schemas.openxmlformats.org/officeDocument/2006/relationships/oleObject" Target="../embeddings/oleObject401.bin"/><Relationship Id="rId960" Type="http://schemas.openxmlformats.org/officeDocument/2006/relationships/oleObject" Target="../embeddings/oleObject955.bin"/><Relationship Id="rId392" Type="http://schemas.openxmlformats.org/officeDocument/2006/relationships/oleObject" Target="../embeddings/oleObject387.bin"/><Relationship Id="rId613" Type="http://schemas.openxmlformats.org/officeDocument/2006/relationships/oleObject" Target="../embeddings/oleObject608.bin"/><Relationship Id="rId697" Type="http://schemas.openxmlformats.org/officeDocument/2006/relationships/oleObject" Target="../embeddings/oleObject692.bin"/><Relationship Id="rId820" Type="http://schemas.openxmlformats.org/officeDocument/2006/relationships/oleObject" Target="../embeddings/oleObject815.bin"/><Relationship Id="rId918" Type="http://schemas.openxmlformats.org/officeDocument/2006/relationships/oleObject" Target="../embeddings/oleObject913.bin"/><Relationship Id="rId252" Type="http://schemas.openxmlformats.org/officeDocument/2006/relationships/oleObject" Target="../embeddings/oleObject247.bin"/><Relationship Id="rId47" Type="http://schemas.openxmlformats.org/officeDocument/2006/relationships/oleObject" Target="../embeddings/oleObject42.bin"/><Relationship Id="rId112" Type="http://schemas.openxmlformats.org/officeDocument/2006/relationships/oleObject" Target="../embeddings/oleObject107.bin"/><Relationship Id="rId557" Type="http://schemas.openxmlformats.org/officeDocument/2006/relationships/oleObject" Target="../embeddings/oleObject552.bin"/><Relationship Id="rId764" Type="http://schemas.openxmlformats.org/officeDocument/2006/relationships/oleObject" Target="../embeddings/oleObject759.bin"/><Relationship Id="rId971" Type="http://schemas.openxmlformats.org/officeDocument/2006/relationships/oleObject" Target="../embeddings/oleObject966.bin"/><Relationship Id="rId196" Type="http://schemas.openxmlformats.org/officeDocument/2006/relationships/oleObject" Target="../embeddings/oleObject191.bin"/><Relationship Id="rId417" Type="http://schemas.openxmlformats.org/officeDocument/2006/relationships/oleObject" Target="../embeddings/oleObject412.bin"/><Relationship Id="rId624" Type="http://schemas.openxmlformats.org/officeDocument/2006/relationships/oleObject" Target="../embeddings/oleObject619.bin"/><Relationship Id="rId831" Type="http://schemas.openxmlformats.org/officeDocument/2006/relationships/oleObject" Target="../embeddings/oleObject826.bin"/><Relationship Id="rId263" Type="http://schemas.openxmlformats.org/officeDocument/2006/relationships/oleObject" Target="../embeddings/oleObject258.bin"/><Relationship Id="rId470" Type="http://schemas.openxmlformats.org/officeDocument/2006/relationships/oleObject" Target="../embeddings/oleObject465.bin"/><Relationship Id="rId929" Type="http://schemas.openxmlformats.org/officeDocument/2006/relationships/oleObject" Target="../embeddings/oleObject924.bin"/><Relationship Id="rId58" Type="http://schemas.openxmlformats.org/officeDocument/2006/relationships/oleObject" Target="../embeddings/oleObject53.bin"/><Relationship Id="rId123" Type="http://schemas.openxmlformats.org/officeDocument/2006/relationships/oleObject" Target="../embeddings/oleObject118.bin"/><Relationship Id="rId330" Type="http://schemas.openxmlformats.org/officeDocument/2006/relationships/oleObject" Target="../embeddings/oleObject325.bin"/><Relationship Id="rId568" Type="http://schemas.openxmlformats.org/officeDocument/2006/relationships/oleObject" Target="../embeddings/oleObject563.bin"/><Relationship Id="rId775" Type="http://schemas.openxmlformats.org/officeDocument/2006/relationships/oleObject" Target="../embeddings/oleObject770.bin"/><Relationship Id="rId982" Type="http://schemas.openxmlformats.org/officeDocument/2006/relationships/oleObject" Target="../embeddings/oleObject977.bin"/><Relationship Id="rId428" Type="http://schemas.openxmlformats.org/officeDocument/2006/relationships/oleObject" Target="../embeddings/oleObject423.bin"/><Relationship Id="rId635" Type="http://schemas.openxmlformats.org/officeDocument/2006/relationships/oleObject" Target="../embeddings/oleObject630.bin"/><Relationship Id="rId842" Type="http://schemas.openxmlformats.org/officeDocument/2006/relationships/oleObject" Target="../embeddings/oleObject837.bin"/><Relationship Id="rId274" Type="http://schemas.openxmlformats.org/officeDocument/2006/relationships/oleObject" Target="../embeddings/oleObject269.bin"/><Relationship Id="rId481" Type="http://schemas.openxmlformats.org/officeDocument/2006/relationships/oleObject" Target="../embeddings/oleObject476.bin"/><Relationship Id="rId702" Type="http://schemas.openxmlformats.org/officeDocument/2006/relationships/oleObject" Target="../embeddings/oleObject697.bin"/><Relationship Id="rId69" Type="http://schemas.openxmlformats.org/officeDocument/2006/relationships/oleObject" Target="../embeddings/oleObject64.bin"/><Relationship Id="rId134" Type="http://schemas.openxmlformats.org/officeDocument/2006/relationships/oleObject" Target="../embeddings/oleObject129.bin"/><Relationship Id="rId579" Type="http://schemas.openxmlformats.org/officeDocument/2006/relationships/oleObject" Target="../embeddings/oleObject574.bin"/><Relationship Id="rId786" Type="http://schemas.openxmlformats.org/officeDocument/2006/relationships/oleObject" Target="../embeddings/oleObject781.bin"/><Relationship Id="rId993" Type="http://schemas.openxmlformats.org/officeDocument/2006/relationships/oleObject" Target="../embeddings/oleObject988.bin"/><Relationship Id="rId341" Type="http://schemas.openxmlformats.org/officeDocument/2006/relationships/oleObject" Target="../embeddings/oleObject336.bin"/><Relationship Id="rId439" Type="http://schemas.openxmlformats.org/officeDocument/2006/relationships/oleObject" Target="../embeddings/oleObject434.bin"/><Relationship Id="rId646" Type="http://schemas.openxmlformats.org/officeDocument/2006/relationships/oleObject" Target="../embeddings/oleObject641.bin"/><Relationship Id="rId201" Type="http://schemas.openxmlformats.org/officeDocument/2006/relationships/oleObject" Target="../embeddings/oleObject196.bin"/><Relationship Id="rId285" Type="http://schemas.openxmlformats.org/officeDocument/2006/relationships/oleObject" Target="../embeddings/oleObject280.bin"/><Relationship Id="rId506" Type="http://schemas.openxmlformats.org/officeDocument/2006/relationships/oleObject" Target="../embeddings/oleObject501.bin"/><Relationship Id="rId853" Type="http://schemas.openxmlformats.org/officeDocument/2006/relationships/oleObject" Target="../embeddings/oleObject848.bin"/><Relationship Id="rId492" Type="http://schemas.openxmlformats.org/officeDocument/2006/relationships/oleObject" Target="../embeddings/oleObject487.bin"/><Relationship Id="rId713" Type="http://schemas.openxmlformats.org/officeDocument/2006/relationships/oleObject" Target="../embeddings/oleObject708.bin"/><Relationship Id="rId797" Type="http://schemas.openxmlformats.org/officeDocument/2006/relationships/oleObject" Target="../embeddings/oleObject792.bin"/><Relationship Id="rId920" Type="http://schemas.openxmlformats.org/officeDocument/2006/relationships/oleObject" Target="../embeddings/oleObject915.bin"/><Relationship Id="rId145" Type="http://schemas.openxmlformats.org/officeDocument/2006/relationships/oleObject" Target="../embeddings/oleObject140.bin"/><Relationship Id="rId352" Type="http://schemas.openxmlformats.org/officeDocument/2006/relationships/oleObject" Target="../embeddings/oleObject347.bin"/><Relationship Id="rId212" Type="http://schemas.openxmlformats.org/officeDocument/2006/relationships/oleObject" Target="../embeddings/oleObject207.bin"/><Relationship Id="rId657" Type="http://schemas.openxmlformats.org/officeDocument/2006/relationships/oleObject" Target="../embeddings/oleObject652.bin"/><Relationship Id="rId864" Type="http://schemas.openxmlformats.org/officeDocument/2006/relationships/oleObject" Target="../embeddings/oleObject859.bin"/><Relationship Id="rId296" Type="http://schemas.openxmlformats.org/officeDocument/2006/relationships/oleObject" Target="../embeddings/oleObject291.bin"/><Relationship Id="rId517" Type="http://schemas.openxmlformats.org/officeDocument/2006/relationships/oleObject" Target="../embeddings/oleObject512.bin"/><Relationship Id="rId724" Type="http://schemas.openxmlformats.org/officeDocument/2006/relationships/oleObject" Target="../embeddings/oleObject719.bin"/><Relationship Id="rId931" Type="http://schemas.openxmlformats.org/officeDocument/2006/relationships/oleObject" Target="../embeddings/oleObject926.bin"/><Relationship Id="rId60" Type="http://schemas.openxmlformats.org/officeDocument/2006/relationships/oleObject" Target="../embeddings/oleObject55.bin"/><Relationship Id="rId156" Type="http://schemas.openxmlformats.org/officeDocument/2006/relationships/oleObject" Target="../embeddings/oleObject151.bin"/><Relationship Id="rId363" Type="http://schemas.openxmlformats.org/officeDocument/2006/relationships/oleObject" Target="../embeddings/oleObject358.bin"/><Relationship Id="rId570" Type="http://schemas.openxmlformats.org/officeDocument/2006/relationships/oleObject" Target="../embeddings/oleObject565.bin"/><Relationship Id="rId1007" Type="http://schemas.openxmlformats.org/officeDocument/2006/relationships/oleObject" Target="../embeddings/oleObject1002.bin"/><Relationship Id="rId223" Type="http://schemas.openxmlformats.org/officeDocument/2006/relationships/oleObject" Target="../embeddings/oleObject218.bin"/><Relationship Id="rId430" Type="http://schemas.openxmlformats.org/officeDocument/2006/relationships/oleObject" Target="../embeddings/oleObject425.bin"/><Relationship Id="rId668" Type="http://schemas.openxmlformats.org/officeDocument/2006/relationships/oleObject" Target="../embeddings/oleObject663.bin"/><Relationship Id="rId875" Type="http://schemas.openxmlformats.org/officeDocument/2006/relationships/oleObject" Target="../embeddings/oleObject870.bin"/><Relationship Id="rId18" Type="http://schemas.openxmlformats.org/officeDocument/2006/relationships/oleObject" Target="../embeddings/oleObject13.bin"/><Relationship Id="rId528" Type="http://schemas.openxmlformats.org/officeDocument/2006/relationships/oleObject" Target="../embeddings/oleObject523.bin"/><Relationship Id="rId735" Type="http://schemas.openxmlformats.org/officeDocument/2006/relationships/oleObject" Target="../embeddings/oleObject730.bin"/><Relationship Id="rId942" Type="http://schemas.openxmlformats.org/officeDocument/2006/relationships/oleObject" Target="../embeddings/oleObject937.bin"/><Relationship Id="rId167" Type="http://schemas.openxmlformats.org/officeDocument/2006/relationships/oleObject" Target="../embeddings/oleObject162.bin"/><Relationship Id="rId374" Type="http://schemas.openxmlformats.org/officeDocument/2006/relationships/oleObject" Target="../embeddings/oleObject369.bin"/><Relationship Id="rId581" Type="http://schemas.openxmlformats.org/officeDocument/2006/relationships/oleObject" Target="../embeddings/oleObject576.bin"/><Relationship Id="rId1018" Type="http://schemas.openxmlformats.org/officeDocument/2006/relationships/oleObject" Target="../embeddings/oleObject1013.bin"/><Relationship Id="rId71" Type="http://schemas.openxmlformats.org/officeDocument/2006/relationships/oleObject" Target="../embeddings/oleObject66.bin"/><Relationship Id="rId234" Type="http://schemas.openxmlformats.org/officeDocument/2006/relationships/oleObject" Target="../embeddings/oleObject229.bin"/><Relationship Id="rId679" Type="http://schemas.openxmlformats.org/officeDocument/2006/relationships/oleObject" Target="../embeddings/oleObject674.bin"/><Relationship Id="rId802" Type="http://schemas.openxmlformats.org/officeDocument/2006/relationships/oleObject" Target="../embeddings/oleObject797.bin"/><Relationship Id="rId886" Type="http://schemas.openxmlformats.org/officeDocument/2006/relationships/oleObject" Target="../embeddings/oleObject881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24.bin"/><Relationship Id="rId441" Type="http://schemas.openxmlformats.org/officeDocument/2006/relationships/oleObject" Target="../embeddings/oleObject436.bin"/><Relationship Id="rId539" Type="http://schemas.openxmlformats.org/officeDocument/2006/relationships/oleObject" Target="../embeddings/oleObject534.bin"/><Relationship Id="rId746" Type="http://schemas.openxmlformats.org/officeDocument/2006/relationships/oleObject" Target="../embeddings/oleObject741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953" Type="http://schemas.openxmlformats.org/officeDocument/2006/relationships/oleObject" Target="../embeddings/oleObject948.bin"/><Relationship Id="rId1029" Type="http://schemas.openxmlformats.org/officeDocument/2006/relationships/oleObject" Target="../embeddings/oleObject1024.bin"/><Relationship Id="rId82" Type="http://schemas.openxmlformats.org/officeDocument/2006/relationships/oleObject" Target="../embeddings/oleObject77.bin"/><Relationship Id="rId385" Type="http://schemas.openxmlformats.org/officeDocument/2006/relationships/oleObject" Target="../embeddings/oleObject380.bin"/><Relationship Id="rId592" Type="http://schemas.openxmlformats.org/officeDocument/2006/relationships/oleObject" Target="../embeddings/oleObject587.bin"/><Relationship Id="rId606" Type="http://schemas.openxmlformats.org/officeDocument/2006/relationships/oleObject" Target="../embeddings/oleObject601.bin"/><Relationship Id="rId813" Type="http://schemas.openxmlformats.org/officeDocument/2006/relationships/oleObject" Target="../embeddings/oleObject808.bin"/><Relationship Id="rId245" Type="http://schemas.openxmlformats.org/officeDocument/2006/relationships/oleObject" Target="../embeddings/oleObject240.bin"/><Relationship Id="rId452" Type="http://schemas.openxmlformats.org/officeDocument/2006/relationships/oleObject" Target="../embeddings/oleObject447.bin"/><Relationship Id="rId897" Type="http://schemas.openxmlformats.org/officeDocument/2006/relationships/oleObject" Target="../embeddings/oleObject892.bin"/><Relationship Id="rId105" Type="http://schemas.openxmlformats.org/officeDocument/2006/relationships/oleObject" Target="../embeddings/oleObject100.bin"/><Relationship Id="rId312" Type="http://schemas.openxmlformats.org/officeDocument/2006/relationships/oleObject" Target="../embeddings/oleObject307.bin"/><Relationship Id="rId757" Type="http://schemas.openxmlformats.org/officeDocument/2006/relationships/oleObject" Target="../embeddings/oleObject752.bin"/><Relationship Id="rId964" Type="http://schemas.openxmlformats.org/officeDocument/2006/relationships/oleObject" Target="../embeddings/oleObject959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96" Type="http://schemas.openxmlformats.org/officeDocument/2006/relationships/oleObject" Target="../embeddings/oleObject391.bin"/><Relationship Id="rId617" Type="http://schemas.openxmlformats.org/officeDocument/2006/relationships/oleObject" Target="../embeddings/oleObject612.bin"/><Relationship Id="rId824" Type="http://schemas.openxmlformats.org/officeDocument/2006/relationships/oleObject" Target="../embeddings/oleObject819.bin"/><Relationship Id="rId256" Type="http://schemas.openxmlformats.org/officeDocument/2006/relationships/oleObject" Target="../embeddings/oleObject251.bin"/><Relationship Id="rId463" Type="http://schemas.openxmlformats.org/officeDocument/2006/relationships/oleObject" Target="../embeddings/oleObject458.bin"/><Relationship Id="rId670" Type="http://schemas.openxmlformats.org/officeDocument/2006/relationships/oleObject" Target="../embeddings/oleObject665.bin"/><Relationship Id="rId116" Type="http://schemas.openxmlformats.org/officeDocument/2006/relationships/oleObject" Target="../embeddings/oleObject111.bin"/><Relationship Id="rId323" Type="http://schemas.openxmlformats.org/officeDocument/2006/relationships/oleObject" Target="../embeddings/oleObject318.bin"/><Relationship Id="rId530" Type="http://schemas.openxmlformats.org/officeDocument/2006/relationships/oleObject" Target="../embeddings/oleObject525.bin"/><Relationship Id="rId768" Type="http://schemas.openxmlformats.org/officeDocument/2006/relationships/oleObject" Target="../embeddings/oleObject763.bin"/><Relationship Id="rId975" Type="http://schemas.openxmlformats.org/officeDocument/2006/relationships/oleObject" Target="../embeddings/oleObject970.bin"/><Relationship Id="rId20" Type="http://schemas.openxmlformats.org/officeDocument/2006/relationships/oleObject" Target="../embeddings/oleObject15.bin"/><Relationship Id="rId628" Type="http://schemas.openxmlformats.org/officeDocument/2006/relationships/oleObject" Target="../embeddings/oleObject623.bin"/><Relationship Id="rId835" Type="http://schemas.openxmlformats.org/officeDocument/2006/relationships/oleObject" Target="../embeddings/oleObject830.bin"/><Relationship Id="rId267" Type="http://schemas.openxmlformats.org/officeDocument/2006/relationships/oleObject" Target="../embeddings/oleObject262.bin"/><Relationship Id="rId474" Type="http://schemas.openxmlformats.org/officeDocument/2006/relationships/oleObject" Target="../embeddings/oleObject469.bin"/><Relationship Id="rId1020" Type="http://schemas.openxmlformats.org/officeDocument/2006/relationships/oleObject" Target="../embeddings/oleObject1015.bin"/><Relationship Id="rId127" Type="http://schemas.openxmlformats.org/officeDocument/2006/relationships/oleObject" Target="../embeddings/oleObject122.bin"/><Relationship Id="rId681" Type="http://schemas.openxmlformats.org/officeDocument/2006/relationships/oleObject" Target="../embeddings/oleObject676.bin"/><Relationship Id="rId779" Type="http://schemas.openxmlformats.org/officeDocument/2006/relationships/oleObject" Target="../embeddings/oleObject774.bin"/><Relationship Id="rId902" Type="http://schemas.openxmlformats.org/officeDocument/2006/relationships/oleObject" Target="../embeddings/oleObject897.bin"/><Relationship Id="rId986" Type="http://schemas.openxmlformats.org/officeDocument/2006/relationships/oleObject" Target="../embeddings/oleObject981.bin"/><Relationship Id="rId31" Type="http://schemas.openxmlformats.org/officeDocument/2006/relationships/oleObject" Target="../embeddings/oleObject26.bin"/><Relationship Id="rId334" Type="http://schemas.openxmlformats.org/officeDocument/2006/relationships/oleObject" Target="../embeddings/oleObject329.bin"/><Relationship Id="rId541" Type="http://schemas.openxmlformats.org/officeDocument/2006/relationships/oleObject" Target="../embeddings/oleObject536.bin"/><Relationship Id="rId639" Type="http://schemas.openxmlformats.org/officeDocument/2006/relationships/oleObject" Target="../embeddings/oleObject634.bin"/><Relationship Id="rId180" Type="http://schemas.openxmlformats.org/officeDocument/2006/relationships/oleObject" Target="../embeddings/oleObject175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846" Type="http://schemas.openxmlformats.org/officeDocument/2006/relationships/oleObject" Target="../embeddings/oleObject841.bin"/><Relationship Id="rId485" Type="http://schemas.openxmlformats.org/officeDocument/2006/relationships/oleObject" Target="../embeddings/oleObject480.bin"/><Relationship Id="rId692" Type="http://schemas.openxmlformats.org/officeDocument/2006/relationships/oleObject" Target="../embeddings/oleObject687.bin"/><Relationship Id="rId706" Type="http://schemas.openxmlformats.org/officeDocument/2006/relationships/oleObject" Target="../embeddings/oleObject701.bin"/><Relationship Id="rId913" Type="http://schemas.openxmlformats.org/officeDocument/2006/relationships/oleObject" Target="../embeddings/oleObject908.bin"/><Relationship Id="rId42" Type="http://schemas.openxmlformats.org/officeDocument/2006/relationships/oleObject" Target="../embeddings/oleObject37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552" Type="http://schemas.openxmlformats.org/officeDocument/2006/relationships/oleObject" Target="../embeddings/oleObject547.bin"/><Relationship Id="rId997" Type="http://schemas.openxmlformats.org/officeDocument/2006/relationships/oleObject" Target="../embeddings/oleObject99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412" Type="http://schemas.openxmlformats.org/officeDocument/2006/relationships/oleObject" Target="../embeddings/oleObject407.bin"/><Relationship Id="rId857" Type="http://schemas.openxmlformats.org/officeDocument/2006/relationships/oleObject" Target="../embeddings/oleObject852.bin"/><Relationship Id="rId289" Type="http://schemas.openxmlformats.org/officeDocument/2006/relationships/oleObject" Target="../embeddings/oleObject284.bin"/><Relationship Id="rId496" Type="http://schemas.openxmlformats.org/officeDocument/2006/relationships/oleObject" Target="../embeddings/oleObject491.bin"/><Relationship Id="rId717" Type="http://schemas.openxmlformats.org/officeDocument/2006/relationships/oleObject" Target="../embeddings/oleObject712.bin"/><Relationship Id="rId924" Type="http://schemas.openxmlformats.org/officeDocument/2006/relationships/oleObject" Target="../embeddings/oleObject919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56" Type="http://schemas.openxmlformats.org/officeDocument/2006/relationships/oleObject" Target="../embeddings/oleObject351.bin"/><Relationship Id="rId563" Type="http://schemas.openxmlformats.org/officeDocument/2006/relationships/oleObject" Target="../embeddings/oleObject558.bin"/><Relationship Id="rId770" Type="http://schemas.openxmlformats.org/officeDocument/2006/relationships/oleObject" Target="../embeddings/oleObject76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868" Type="http://schemas.openxmlformats.org/officeDocument/2006/relationships/oleObject" Target="../embeddings/oleObject863.bin"/><Relationship Id="rId630" Type="http://schemas.openxmlformats.org/officeDocument/2006/relationships/oleObject" Target="../embeddings/oleObject625.bin"/><Relationship Id="rId728" Type="http://schemas.openxmlformats.org/officeDocument/2006/relationships/oleObject" Target="../embeddings/oleObject723.bin"/><Relationship Id="rId935" Type="http://schemas.openxmlformats.org/officeDocument/2006/relationships/oleObject" Target="../embeddings/oleObject930.bin"/><Relationship Id="rId64" Type="http://schemas.openxmlformats.org/officeDocument/2006/relationships/oleObject" Target="../embeddings/oleObject59.bin"/><Relationship Id="rId367" Type="http://schemas.openxmlformats.org/officeDocument/2006/relationships/oleObject" Target="../embeddings/oleObject362.bin"/><Relationship Id="rId574" Type="http://schemas.openxmlformats.org/officeDocument/2006/relationships/oleObject" Target="../embeddings/oleObject569.bin"/><Relationship Id="rId227" Type="http://schemas.openxmlformats.org/officeDocument/2006/relationships/oleObject" Target="../embeddings/oleObject222.bin"/><Relationship Id="rId781" Type="http://schemas.openxmlformats.org/officeDocument/2006/relationships/oleObject" Target="../embeddings/oleObject776.bin"/><Relationship Id="rId879" Type="http://schemas.openxmlformats.org/officeDocument/2006/relationships/oleObject" Target="../embeddings/oleObject874.bin"/><Relationship Id="rId434" Type="http://schemas.openxmlformats.org/officeDocument/2006/relationships/oleObject" Target="../embeddings/oleObject429.bin"/><Relationship Id="rId641" Type="http://schemas.openxmlformats.org/officeDocument/2006/relationships/oleObject" Target="../embeddings/oleObject636.bin"/><Relationship Id="rId739" Type="http://schemas.openxmlformats.org/officeDocument/2006/relationships/oleObject" Target="../embeddings/oleObject734.bin"/><Relationship Id="rId280" Type="http://schemas.openxmlformats.org/officeDocument/2006/relationships/oleObject" Target="../embeddings/oleObject275.bin"/><Relationship Id="rId501" Type="http://schemas.openxmlformats.org/officeDocument/2006/relationships/oleObject" Target="../embeddings/oleObject496.bin"/><Relationship Id="rId946" Type="http://schemas.openxmlformats.org/officeDocument/2006/relationships/oleObject" Target="../embeddings/oleObject941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378" Type="http://schemas.openxmlformats.org/officeDocument/2006/relationships/oleObject" Target="../embeddings/oleObject373.bin"/><Relationship Id="rId585" Type="http://schemas.openxmlformats.org/officeDocument/2006/relationships/oleObject" Target="../embeddings/oleObject580.bin"/><Relationship Id="rId792" Type="http://schemas.openxmlformats.org/officeDocument/2006/relationships/oleObject" Target="../embeddings/oleObject787.bin"/><Relationship Id="rId806" Type="http://schemas.openxmlformats.org/officeDocument/2006/relationships/oleObject" Target="../embeddings/oleObject801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652" Type="http://schemas.openxmlformats.org/officeDocument/2006/relationships/oleObject" Target="../embeddings/oleObject647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512" Type="http://schemas.openxmlformats.org/officeDocument/2006/relationships/oleObject" Target="../embeddings/oleObject507.bin"/><Relationship Id="rId957" Type="http://schemas.openxmlformats.org/officeDocument/2006/relationships/oleObject" Target="../embeddings/oleObject952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Relationship Id="rId596" Type="http://schemas.openxmlformats.org/officeDocument/2006/relationships/oleObject" Target="../embeddings/oleObject591.bin"/><Relationship Id="rId817" Type="http://schemas.openxmlformats.org/officeDocument/2006/relationships/oleObject" Target="../embeddings/oleObject812.bin"/><Relationship Id="rId1002" Type="http://schemas.openxmlformats.org/officeDocument/2006/relationships/oleObject" Target="../embeddings/oleObject997.bin"/><Relationship Id="rId249" Type="http://schemas.openxmlformats.org/officeDocument/2006/relationships/oleObject" Target="../embeddings/oleObject244.bin"/><Relationship Id="rId456" Type="http://schemas.openxmlformats.org/officeDocument/2006/relationships/oleObject" Target="../embeddings/oleObject451.bin"/><Relationship Id="rId663" Type="http://schemas.openxmlformats.org/officeDocument/2006/relationships/oleObject" Target="../embeddings/oleObject658.bin"/><Relationship Id="rId870" Type="http://schemas.openxmlformats.org/officeDocument/2006/relationships/oleObject" Target="../embeddings/oleObject865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316" Type="http://schemas.openxmlformats.org/officeDocument/2006/relationships/oleObject" Target="../embeddings/oleObject311.bin"/><Relationship Id="rId523" Type="http://schemas.openxmlformats.org/officeDocument/2006/relationships/oleObject" Target="../embeddings/oleObject518.bin"/><Relationship Id="rId968" Type="http://schemas.openxmlformats.org/officeDocument/2006/relationships/oleObject" Target="../embeddings/oleObject963.bin"/><Relationship Id="rId97" Type="http://schemas.openxmlformats.org/officeDocument/2006/relationships/oleObject" Target="../embeddings/oleObject92.bin"/><Relationship Id="rId730" Type="http://schemas.openxmlformats.org/officeDocument/2006/relationships/oleObject" Target="../embeddings/oleObject725.bin"/><Relationship Id="rId828" Type="http://schemas.openxmlformats.org/officeDocument/2006/relationships/oleObject" Target="../embeddings/oleObject823.bin"/><Relationship Id="rId1013" Type="http://schemas.openxmlformats.org/officeDocument/2006/relationships/oleObject" Target="../embeddings/oleObject1008.bin"/><Relationship Id="rId162" Type="http://schemas.openxmlformats.org/officeDocument/2006/relationships/oleObject" Target="../embeddings/oleObject157.bin"/><Relationship Id="rId467" Type="http://schemas.openxmlformats.org/officeDocument/2006/relationships/oleObject" Target="../embeddings/oleObject462.bin"/><Relationship Id="rId674" Type="http://schemas.openxmlformats.org/officeDocument/2006/relationships/oleObject" Target="../embeddings/oleObject669.bin"/><Relationship Id="rId881" Type="http://schemas.openxmlformats.org/officeDocument/2006/relationships/oleObject" Target="../embeddings/oleObject876.bin"/><Relationship Id="rId979" Type="http://schemas.openxmlformats.org/officeDocument/2006/relationships/oleObject" Target="../embeddings/oleObject974.bin"/><Relationship Id="rId24" Type="http://schemas.openxmlformats.org/officeDocument/2006/relationships/oleObject" Target="../embeddings/oleObject19.bin"/><Relationship Id="rId327" Type="http://schemas.openxmlformats.org/officeDocument/2006/relationships/oleObject" Target="../embeddings/oleObject322.bin"/><Relationship Id="rId534" Type="http://schemas.openxmlformats.org/officeDocument/2006/relationships/oleObject" Target="../embeddings/oleObject529.bin"/><Relationship Id="rId741" Type="http://schemas.openxmlformats.org/officeDocument/2006/relationships/oleObject" Target="../embeddings/oleObject736.bin"/><Relationship Id="rId839" Type="http://schemas.openxmlformats.org/officeDocument/2006/relationships/oleObject" Target="../embeddings/oleObject834.bin"/><Relationship Id="rId173" Type="http://schemas.openxmlformats.org/officeDocument/2006/relationships/oleObject" Target="../embeddings/oleObject168.bin"/><Relationship Id="rId380" Type="http://schemas.openxmlformats.org/officeDocument/2006/relationships/oleObject" Target="../embeddings/oleObject375.bin"/><Relationship Id="rId601" Type="http://schemas.openxmlformats.org/officeDocument/2006/relationships/oleObject" Target="../embeddings/oleObject596.bin"/><Relationship Id="rId1024" Type="http://schemas.openxmlformats.org/officeDocument/2006/relationships/oleObject" Target="../embeddings/oleObject1019.bin"/><Relationship Id="rId240" Type="http://schemas.openxmlformats.org/officeDocument/2006/relationships/oleObject" Target="../embeddings/oleObject235.bin"/><Relationship Id="rId478" Type="http://schemas.openxmlformats.org/officeDocument/2006/relationships/oleObject" Target="../embeddings/oleObject473.bin"/><Relationship Id="rId685" Type="http://schemas.openxmlformats.org/officeDocument/2006/relationships/oleObject" Target="../embeddings/oleObject680.bin"/><Relationship Id="rId892" Type="http://schemas.openxmlformats.org/officeDocument/2006/relationships/oleObject" Target="../embeddings/oleObject887.bin"/><Relationship Id="rId906" Type="http://schemas.openxmlformats.org/officeDocument/2006/relationships/oleObject" Target="../embeddings/oleObject901.bin"/><Relationship Id="rId35" Type="http://schemas.openxmlformats.org/officeDocument/2006/relationships/oleObject" Target="../embeddings/oleObject30.bin"/><Relationship Id="rId100" Type="http://schemas.openxmlformats.org/officeDocument/2006/relationships/oleObject" Target="../embeddings/oleObject95.bin"/><Relationship Id="rId338" Type="http://schemas.openxmlformats.org/officeDocument/2006/relationships/oleObject" Target="../embeddings/oleObject333.bin"/><Relationship Id="rId545" Type="http://schemas.openxmlformats.org/officeDocument/2006/relationships/oleObject" Target="../embeddings/oleObject540.bin"/><Relationship Id="rId752" Type="http://schemas.openxmlformats.org/officeDocument/2006/relationships/oleObject" Target="../embeddings/oleObject747.bin"/><Relationship Id="rId184" Type="http://schemas.openxmlformats.org/officeDocument/2006/relationships/oleObject" Target="../embeddings/oleObject179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612" Type="http://schemas.openxmlformats.org/officeDocument/2006/relationships/oleObject" Target="../embeddings/oleObject607.bin"/><Relationship Id="rId251" Type="http://schemas.openxmlformats.org/officeDocument/2006/relationships/oleObject" Target="../embeddings/oleObject246.bin"/><Relationship Id="rId489" Type="http://schemas.openxmlformats.org/officeDocument/2006/relationships/oleObject" Target="../embeddings/oleObject484.bin"/><Relationship Id="rId696" Type="http://schemas.openxmlformats.org/officeDocument/2006/relationships/oleObject" Target="../embeddings/oleObject691.bin"/><Relationship Id="rId917" Type="http://schemas.openxmlformats.org/officeDocument/2006/relationships/oleObject" Target="../embeddings/oleObject912.bin"/><Relationship Id="rId46" Type="http://schemas.openxmlformats.org/officeDocument/2006/relationships/oleObject" Target="../embeddings/oleObject41.bin"/><Relationship Id="rId349" Type="http://schemas.openxmlformats.org/officeDocument/2006/relationships/oleObject" Target="../embeddings/oleObject344.bin"/><Relationship Id="rId556" Type="http://schemas.openxmlformats.org/officeDocument/2006/relationships/oleObject" Target="../embeddings/oleObject551.bin"/><Relationship Id="rId763" Type="http://schemas.openxmlformats.org/officeDocument/2006/relationships/oleObject" Target="../embeddings/oleObject758.bin"/><Relationship Id="rId111" Type="http://schemas.openxmlformats.org/officeDocument/2006/relationships/oleObject" Target="../embeddings/oleObject106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416" Type="http://schemas.openxmlformats.org/officeDocument/2006/relationships/oleObject" Target="../embeddings/oleObject411.bin"/><Relationship Id="rId970" Type="http://schemas.openxmlformats.org/officeDocument/2006/relationships/oleObject" Target="../embeddings/oleObject965.bin"/><Relationship Id="rId623" Type="http://schemas.openxmlformats.org/officeDocument/2006/relationships/oleObject" Target="../embeddings/oleObject618.bin"/><Relationship Id="rId830" Type="http://schemas.openxmlformats.org/officeDocument/2006/relationships/oleObject" Target="../embeddings/oleObject825.bin"/><Relationship Id="rId928" Type="http://schemas.openxmlformats.org/officeDocument/2006/relationships/oleObject" Target="../embeddings/oleObject923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567" Type="http://schemas.openxmlformats.org/officeDocument/2006/relationships/oleObject" Target="../embeddings/oleObject562.bin"/><Relationship Id="rId122" Type="http://schemas.openxmlformats.org/officeDocument/2006/relationships/oleObject" Target="../embeddings/oleObject117.bin"/><Relationship Id="rId774" Type="http://schemas.openxmlformats.org/officeDocument/2006/relationships/oleObject" Target="../embeddings/oleObject769.bin"/><Relationship Id="rId981" Type="http://schemas.openxmlformats.org/officeDocument/2006/relationships/oleObject" Target="../embeddings/oleObject976.bin"/><Relationship Id="rId427" Type="http://schemas.openxmlformats.org/officeDocument/2006/relationships/oleObject" Target="../embeddings/oleObject422.bin"/><Relationship Id="rId634" Type="http://schemas.openxmlformats.org/officeDocument/2006/relationships/oleObject" Target="../embeddings/oleObject629.bin"/><Relationship Id="rId841" Type="http://schemas.openxmlformats.org/officeDocument/2006/relationships/oleObject" Target="../embeddings/oleObject836.bin"/><Relationship Id="rId273" Type="http://schemas.openxmlformats.org/officeDocument/2006/relationships/oleObject" Target="../embeddings/oleObject268.bin"/><Relationship Id="rId480" Type="http://schemas.openxmlformats.org/officeDocument/2006/relationships/oleObject" Target="../embeddings/oleObject475.bin"/><Relationship Id="rId701" Type="http://schemas.openxmlformats.org/officeDocument/2006/relationships/oleObject" Target="../embeddings/oleObject696.bin"/><Relationship Id="rId939" Type="http://schemas.openxmlformats.org/officeDocument/2006/relationships/oleObject" Target="../embeddings/oleObject934.bin"/><Relationship Id="rId68" Type="http://schemas.openxmlformats.org/officeDocument/2006/relationships/oleObject" Target="../embeddings/oleObject63.bin"/><Relationship Id="rId133" Type="http://schemas.openxmlformats.org/officeDocument/2006/relationships/oleObject" Target="../embeddings/oleObject128.bin"/><Relationship Id="rId340" Type="http://schemas.openxmlformats.org/officeDocument/2006/relationships/oleObject" Target="../embeddings/oleObject335.bin"/><Relationship Id="rId578" Type="http://schemas.openxmlformats.org/officeDocument/2006/relationships/oleObject" Target="../embeddings/oleObject573.bin"/><Relationship Id="rId785" Type="http://schemas.openxmlformats.org/officeDocument/2006/relationships/oleObject" Target="../embeddings/oleObject780.bin"/><Relationship Id="rId992" Type="http://schemas.openxmlformats.org/officeDocument/2006/relationships/oleObject" Target="../embeddings/oleObject987.bin"/><Relationship Id="rId200" Type="http://schemas.openxmlformats.org/officeDocument/2006/relationships/oleObject" Target="../embeddings/oleObject195.bin"/><Relationship Id="rId438" Type="http://schemas.openxmlformats.org/officeDocument/2006/relationships/oleObject" Target="../embeddings/oleObject433.bin"/><Relationship Id="rId645" Type="http://schemas.openxmlformats.org/officeDocument/2006/relationships/oleObject" Target="../embeddings/oleObject640.bin"/><Relationship Id="rId852" Type="http://schemas.openxmlformats.org/officeDocument/2006/relationships/oleObject" Target="../embeddings/oleObject847.bin"/><Relationship Id="rId284" Type="http://schemas.openxmlformats.org/officeDocument/2006/relationships/oleObject" Target="../embeddings/oleObject279.bin"/><Relationship Id="rId491" Type="http://schemas.openxmlformats.org/officeDocument/2006/relationships/oleObject" Target="../embeddings/oleObject486.bin"/><Relationship Id="rId505" Type="http://schemas.openxmlformats.org/officeDocument/2006/relationships/oleObject" Target="../embeddings/oleObject500.bin"/><Relationship Id="rId712" Type="http://schemas.openxmlformats.org/officeDocument/2006/relationships/oleObject" Target="../embeddings/oleObject707.bin"/><Relationship Id="rId79" Type="http://schemas.openxmlformats.org/officeDocument/2006/relationships/oleObject" Target="../embeddings/oleObject74.bin"/><Relationship Id="rId144" Type="http://schemas.openxmlformats.org/officeDocument/2006/relationships/oleObject" Target="../embeddings/oleObject139.bin"/><Relationship Id="rId589" Type="http://schemas.openxmlformats.org/officeDocument/2006/relationships/oleObject" Target="../embeddings/oleObject584.bin"/><Relationship Id="rId796" Type="http://schemas.openxmlformats.org/officeDocument/2006/relationships/oleObject" Target="../embeddings/oleObject791.bin"/><Relationship Id="rId351" Type="http://schemas.openxmlformats.org/officeDocument/2006/relationships/oleObject" Target="../embeddings/oleObject346.bin"/><Relationship Id="rId449" Type="http://schemas.openxmlformats.org/officeDocument/2006/relationships/oleObject" Target="../embeddings/oleObject444.bin"/><Relationship Id="rId656" Type="http://schemas.openxmlformats.org/officeDocument/2006/relationships/oleObject" Target="../embeddings/oleObject651.bin"/><Relationship Id="rId863" Type="http://schemas.openxmlformats.org/officeDocument/2006/relationships/oleObject" Target="../embeddings/oleObject858.bin"/><Relationship Id="rId211" Type="http://schemas.openxmlformats.org/officeDocument/2006/relationships/oleObject" Target="../embeddings/oleObject206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516" Type="http://schemas.openxmlformats.org/officeDocument/2006/relationships/oleObject" Target="../embeddings/oleObject511.bin"/><Relationship Id="rId723" Type="http://schemas.openxmlformats.org/officeDocument/2006/relationships/oleObject" Target="../embeddings/oleObject718.bin"/><Relationship Id="rId930" Type="http://schemas.openxmlformats.org/officeDocument/2006/relationships/oleObject" Target="../embeddings/oleObject925.bin"/><Relationship Id="rId1006" Type="http://schemas.openxmlformats.org/officeDocument/2006/relationships/oleObject" Target="../embeddings/oleObject1001.bin"/><Relationship Id="rId155" Type="http://schemas.openxmlformats.org/officeDocument/2006/relationships/oleObject" Target="../embeddings/oleObject150.bin"/><Relationship Id="rId362" Type="http://schemas.openxmlformats.org/officeDocument/2006/relationships/oleObject" Target="../embeddings/oleObject357.bin"/><Relationship Id="rId222" Type="http://schemas.openxmlformats.org/officeDocument/2006/relationships/oleObject" Target="../embeddings/oleObject217.bin"/><Relationship Id="rId667" Type="http://schemas.openxmlformats.org/officeDocument/2006/relationships/oleObject" Target="../embeddings/oleObject662.bin"/><Relationship Id="rId874" Type="http://schemas.openxmlformats.org/officeDocument/2006/relationships/oleObject" Target="../embeddings/oleObject869.bin"/><Relationship Id="rId17" Type="http://schemas.openxmlformats.org/officeDocument/2006/relationships/oleObject" Target="../embeddings/oleObject12.bin"/><Relationship Id="rId527" Type="http://schemas.openxmlformats.org/officeDocument/2006/relationships/oleObject" Target="../embeddings/oleObject522.bin"/><Relationship Id="rId734" Type="http://schemas.openxmlformats.org/officeDocument/2006/relationships/oleObject" Target="../embeddings/oleObject729.bin"/><Relationship Id="rId941" Type="http://schemas.openxmlformats.org/officeDocument/2006/relationships/oleObject" Target="../embeddings/oleObject936.bin"/><Relationship Id="rId70" Type="http://schemas.openxmlformats.org/officeDocument/2006/relationships/oleObject" Target="../embeddings/oleObject65.bin"/><Relationship Id="rId166" Type="http://schemas.openxmlformats.org/officeDocument/2006/relationships/oleObject" Target="../embeddings/oleObject161.bin"/><Relationship Id="rId373" Type="http://schemas.openxmlformats.org/officeDocument/2006/relationships/oleObject" Target="../embeddings/oleObject368.bin"/><Relationship Id="rId580" Type="http://schemas.openxmlformats.org/officeDocument/2006/relationships/oleObject" Target="../embeddings/oleObject575.bin"/><Relationship Id="rId801" Type="http://schemas.openxmlformats.org/officeDocument/2006/relationships/oleObject" Target="../embeddings/oleObject796.bin"/><Relationship Id="rId1017" Type="http://schemas.openxmlformats.org/officeDocument/2006/relationships/oleObject" Target="../embeddings/oleObject1012.bin"/><Relationship Id="rId1" Type="http://schemas.openxmlformats.org/officeDocument/2006/relationships/printerSettings" Target="../printerSettings/printerSettings2.bin"/><Relationship Id="rId233" Type="http://schemas.openxmlformats.org/officeDocument/2006/relationships/oleObject" Target="../embeddings/oleObject228.bin"/><Relationship Id="rId440" Type="http://schemas.openxmlformats.org/officeDocument/2006/relationships/oleObject" Target="../embeddings/oleObject435.bin"/><Relationship Id="rId678" Type="http://schemas.openxmlformats.org/officeDocument/2006/relationships/oleObject" Target="../embeddings/oleObject673.bin"/><Relationship Id="rId885" Type="http://schemas.openxmlformats.org/officeDocument/2006/relationships/oleObject" Target="../embeddings/oleObject880.bin"/><Relationship Id="rId28" Type="http://schemas.openxmlformats.org/officeDocument/2006/relationships/oleObject" Target="../embeddings/oleObject23.bin"/><Relationship Id="rId300" Type="http://schemas.openxmlformats.org/officeDocument/2006/relationships/oleObject" Target="../embeddings/oleObject295.bin"/><Relationship Id="rId538" Type="http://schemas.openxmlformats.org/officeDocument/2006/relationships/oleObject" Target="../embeddings/oleObject533.bin"/><Relationship Id="rId745" Type="http://schemas.openxmlformats.org/officeDocument/2006/relationships/oleObject" Target="../embeddings/oleObject740.bin"/><Relationship Id="rId952" Type="http://schemas.openxmlformats.org/officeDocument/2006/relationships/oleObject" Target="../embeddings/oleObject947.bin"/><Relationship Id="rId81" Type="http://schemas.openxmlformats.org/officeDocument/2006/relationships/oleObject" Target="../embeddings/oleObject76.bin"/><Relationship Id="rId177" Type="http://schemas.openxmlformats.org/officeDocument/2006/relationships/oleObject" Target="../embeddings/oleObject172.bin"/><Relationship Id="rId384" Type="http://schemas.openxmlformats.org/officeDocument/2006/relationships/oleObject" Target="../embeddings/oleObject379.bin"/><Relationship Id="rId591" Type="http://schemas.openxmlformats.org/officeDocument/2006/relationships/oleObject" Target="../embeddings/oleObject586.bin"/><Relationship Id="rId605" Type="http://schemas.openxmlformats.org/officeDocument/2006/relationships/oleObject" Target="../embeddings/oleObject600.bin"/><Relationship Id="rId812" Type="http://schemas.openxmlformats.org/officeDocument/2006/relationships/oleObject" Target="../embeddings/oleObject807.bin"/><Relationship Id="rId1028" Type="http://schemas.openxmlformats.org/officeDocument/2006/relationships/oleObject" Target="../embeddings/oleObject1023.bin"/><Relationship Id="rId244" Type="http://schemas.openxmlformats.org/officeDocument/2006/relationships/oleObject" Target="../embeddings/oleObject239.bin"/><Relationship Id="rId689" Type="http://schemas.openxmlformats.org/officeDocument/2006/relationships/oleObject" Target="../embeddings/oleObject684.bin"/><Relationship Id="rId896" Type="http://schemas.openxmlformats.org/officeDocument/2006/relationships/oleObject" Target="../embeddings/oleObject891.bin"/><Relationship Id="rId39" Type="http://schemas.openxmlformats.org/officeDocument/2006/relationships/oleObject" Target="../embeddings/oleObject34.bin"/><Relationship Id="rId451" Type="http://schemas.openxmlformats.org/officeDocument/2006/relationships/oleObject" Target="../embeddings/oleObject446.bin"/><Relationship Id="rId549" Type="http://schemas.openxmlformats.org/officeDocument/2006/relationships/oleObject" Target="../embeddings/oleObject544.bin"/><Relationship Id="rId756" Type="http://schemas.openxmlformats.org/officeDocument/2006/relationships/oleObject" Target="../embeddings/oleObject751.bin"/><Relationship Id="rId104" Type="http://schemas.openxmlformats.org/officeDocument/2006/relationships/oleObject" Target="../embeddings/oleObject99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963" Type="http://schemas.openxmlformats.org/officeDocument/2006/relationships/oleObject" Target="../embeddings/oleObject958.bin"/><Relationship Id="rId92" Type="http://schemas.openxmlformats.org/officeDocument/2006/relationships/oleObject" Target="../embeddings/oleObject87.bin"/><Relationship Id="rId616" Type="http://schemas.openxmlformats.org/officeDocument/2006/relationships/oleObject" Target="../embeddings/oleObject611.bin"/><Relationship Id="rId823" Type="http://schemas.openxmlformats.org/officeDocument/2006/relationships/oleObject" Target="../embeddings/oleObject818.bin"/><Relationship Id="rId255" Type="http://schemas.openxmlformats.org/officeDocument/2006/relationships/oleObject" Target="../embeddings/oleObject250.bin"/><Relationship Id="rId462" Type="http://schemas.openxmlformats.org/officeDocument/2006/relationships/oleObject" Target="../embeddings/oleObject457.bin"/><Relationship Id="rId115" Type="http://schemas.openxmlformats.org/officeDocument/2006/relationships/oleObject" Target="../embeddings/oleObject110.bin"/><Relationship Id="rId322" Type="http://schemas.openxmlformats.org/officeDocument/2006/relationships/oleObject" Target="../embeddings/oleObject317.bin"/><Relationship Id="rId767" Type="http://schemas.openxmlformats.org/officeDocument/2006/relationships/oleObject" Target="../embeddings/oleObject762.bin"/><Relationship Id="rId974" Type="http://schemas.openxmlformats.org/officeDocument/2006/relationships/oleObject" Target="../embeddings/oleObject969.bin"/><Relationship Id="rId199" Type="http://schemas.openxmlformats.org/officeDocument/2006/relationships/oleObject" Target="../embeddings/oleObject194.bin"/><Relationship Id="rId627" Type="http://schemas.openxmlformats.org/officeDocument/2006/relationships/oleObject" Target="../embeddings/oleObject622.bin"/><Relationship Id="rId834" Type="http://schemas.openxmlformats.org/officeDocument/2006/relationships/oleObject" Target="../embeddings/oleObject829.bin"/><Relationship Id="rId266" Type="http://schemas.openxmlformats.org/officeDocument/2006/relationships/oleObject" Target="../embeddings/oleObject261.bin"/><Relationship Id="rId473" Type="http://schemas.openxmlformats.org/officeDocument/2006/relationships/oleObject" Target="../embeddings/oleObject468.bin"/><Relationship Id="rId680" Type="http://schemas.openxmlformats.org/officeDocument/2006/relationships/oleObject" Target="../embeddings/oleObject675.bin"/><Relationship Id="rId901" Type="http://schemas.openxmlformats.org/officeDocument/2006/relationships/oleObject" Target="../embeddings/oleObject896.bin"/><Relationship Id="rId30" Type="http://schemas.openxmlformats.org/officeDocument/2006/relationships/oleObject" Target="../embeddings/oleObject25.bin"/><Relationship Id="rId126" Type="http://schemas.openxmlformats.org/officeDocument/2006/relationships/oleObject" Target="../embeddings/oleObject121.bin"/><Relationship Id="rId333" Type="http://schemas.openxmlformats.org/officeDocument/2006/relationships/oleObject" Target="../embeddings/oleObject328.bin"/><Relationship Id="rId540" Type="http://schemas.openxmlformats.org/officeDocument/2006/relationships/oleObject" Target="../embeddings/oleObject535.bin"/><Relationship Id="rId778" Type="http://schemas.openxmlformats.org/officeDocument/2006/relationships/oleObject" Target="../embeddings/oleObject773.bin"/><Relationship Id="rId985" Type="http://schemas.openxmlformats.org/officeDocument/2006/relationships/oleObject" Target="../embeddings/oleObject980.bin"/><Relationship Id="rId638" Type="http://schemas.openxmlformats.org/officeDocument/2006/relationships/oleObject" Target="../embeddings/oleObject633.bin"/><Relationship Id="rId845" Type="http://schemas.openxmlformats.org/officeDocument/2006/relationships/oleObject" Target="../embeddings/oleObject840.bin"/><Relationship Id="rId1030" Type="http://schemas.openxmlformats.org/officeDocument/2006/relationships/comments" Target="../comments1.xml"/><Relationship Id="rId277" Type="http://schemas.openxmlformats.org/officeDocument/2006/relationships/oleObject" Target="../embeddings/oleObject272.bin"/><Relationship Id="rId400" Type="http://schemas.openxmlformats.org/officeDocument/2006/relationships/oleObject" Target="../embeddings/oleObject395.bin"/><Relationship Id="rId484" Type="http://schemas.openxmlformats.org/officeDocument/2006/relationships/oleObject" Target="../embeddings/oleObject479.bin"/><Relationship Id="rId705" Type="http://schemas.openxmlformats.org/officeDocument/2006/relationships/oleObject" Target="../embeddings/oleObject700.bin"/><Relationship Id="rId137" Type="http://schemas.openxmlformats.org/officeDocument/2006/relationships/oleObject" Target="../embeddings/oleObject132.bin"/><Relationship Id="rId344" Type="http://schemas.openxmlformats.org/officeDocument/2006/relationships/oleObject" Target="../embeddings/oleObject339.bin"/><Relationship Id="rId691" Type="http://schemas.openxmlformats.org/officeDocument/2006/relationships/oleObject" Target="../embeddings/oleObject686.bin"/><Relationship Id="rId789" Type="http://schemas.openxmlformats.org/officeDocument/2006/relationships/oleObject" Target="../embeddings/oleObject784.bin"/><Relationship Id="rId912" Type="http://schemas.openxmlformats.org/officeDocument/2006/relationships/oleObject" Target="../embeddings/oleObject907.bin"/><Relationship Id="rId996" Type="http://schemas.openxmlformats.org/officeDocument/2006/relationships/oleObject" Target="../embeddings/oleObject991.bin"/><Relationship Id="rId41" Type="http://schemas.openxmlformats.org/officeDocument/2006/relationships/oleObject" Target="../embeddings/oleObject36.bin"/><Relationship Id="rId551" Type="http://schemas.openxmlformats.org/officeDocument/2006/relationships/oleObject" Target="../embeddings/oleObject546.bin"/><Relationship Id="rId649" Type="http://schemas.openxmlformats.org/officeDocument/2006/relationships/oleObject" Target="../embeddings/oleObject644.bin"/><Relationship Id="rId856" Type="http://schemas.openxmlformats.org/officeDocument/2006/relationships/oleObject" Target="../embeddings/oleObject85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509" Type="http://schemas.openxmlformats.org/officeDocument/2006/relationships/oleObject" Target="../embeddings/oleObject504.bin"/><Relationship Id="rId495" Type="http://schemas.openxmlformats.org/officeDocument/2006/relationships/oleObject" Target="../embeddings/oleObject490.bin"/><Relationship Id="rId716" Type="http://schemas.openxmlformats.org/officeDocument/2006/relationships/oleObject" Target="../embeddings/oleObject711.bin"/><Relationship Id="rId923" Type="http://schemas.openxmlformats.org/officeDocument/2006/relationships/oleObject" Target="../embeddings/oleObject918.bin"/><Relationship Id="rId52" Type="http://schemas.openxmlformats.org/officeDocument/2006/relationships/oleObject" Target="../embeddings/oleObject47.bin"/><Relationship Id="rId148" Type="http://schemas.openxmlformats.org/officeDocument/2006/relationships/oleObject" Target="../embeddings/oleObject143.bin"/><Relationship Id="rId355" Type="http://schemas.openxmlformats.org/officeDocument/2006/relationships/oleObject" Target="../embeddings/oleObject350.bin"/><Relationship Id="rId562" Type="http://schemas.openxmlformats.org/officeDocument/2006/relationships/oleObject" Target="../embeddings/oleObject557.bin"/><Relationship Id="rId215" Type="http://schemas.openxmlformats.org/officeDocument/2006/relationships/oleObject" Target="../embeddings/oleObject210.bin"/><Relationship Id="rId422" Type="http://schemas.openxmlformats.org/officeDocument/2006/relationships/oleObject" Target="../embeddings/oleObject417.bin"/><Relationship Id="rId867" Type="http://schemas.openxmlformats.org/officeDocument/2006/relationships/oleObject" Target="../embeddings/oleObject862.bin"/><Relationship Id="rId299" Type="http://schemas.openxmlformats.org/officeDocument/2006/relationships/oleObject" Target="../embeddings/oleObject294.bin"/><Relationship Id="rId727" Type="http://schemas.openxmlformats.org/officeDocument/2006/relationships/oleObject" Target="../embeddings/oleObject722.bin"/><Relationship Id="rId934" Type="http://schemas.openxmlformats.org/officeDocument/2006/relationships/oleObject" Target="../embeddings/oleObject929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66" Type="http://schemas.openxmlformats.org/officeDocument/2006/relationships/oleObject" Target="../embeddings/oleObject361.bin"/><Relationship Id="rId573" Type="http://schemas.openxmlformats.org/officeDocument/2006/relationships/oleObject" Target="../embeddings/oleObject568.bin"/><Relationship Id="rId780" Type="http://schemas.openxmlformats.org/officeDocument/2006/relationships/oleObject" Target="../embeddings/oleObject77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878" Type="http://schemas.openxmlformats.org/officeDocument/2006/relationships/oleObject" Target="../embeddings/oleObject873.bin"/><Relationship Id="rId640" Type="http://schemas.openxmlformats.org/officeDocument/2006/relationships/oleObject" Target="../embeddings/oleObject635.bin"/><Relationship Id="rId738" Type="http://schemas.openxmlformats.org/officeDocument/2006/relationships/oleObject" Target="../embeddings/oleObject733.bin"/><Relationship Id="rId945" Type="http://schemas.openxmlformats.org/officeDocument/2006/relationships/oleObject" Target="../embeddings/oleObject940.bin"/><Relationship Id="rId74" Type="http://schemas.openxmlformats.org/officeDocument/2006/relationships/oleObject" Target="../embeddings/oleObject69.bin"/><Relationship Id="rId377" Type="http://schemas.openxmlformats.org/officeDocument/2006/relationships/oleObject" Target="../embeddings/oleObject372.bin"/><Relationship Id="rId500" Type="http://schemas.openxmlformats.org/officeDocument/2006/relationships/oleObject" Target="../embeddings/oleObject495.bin"/><Relationship Id="rId584" Type="http://schemas.openxmlformats.org/officeDocument/2006/relationships/oleObject" Target="../embeddings/oleObject579.bin"/><Relationship Id="rId805" Type="http://schemas.openxmlformats.org/officeDocument/2006/relationships/oleObject" Target="../embeddings/oleObject800.bin"/><Relationship Id="rId5" Type="http://schemas.openxmlformats.org/officeDocument/2006/relationships/image" Target="../media/image3.emf"/><Relationship Id="rId237" Type="http://schemas.openxmlformats.org/officeDocument/2006/relationships/oleObject" Target="../embeddings/oleObject232.bin"/><Relationship Id="rId791" Type="http://schemas.openxmlformats.org/officeDocument/2006/relationships/oleObject" Target="../embeddings/oleObject786.bin"/><Relationship Id="rId889" Type="http://schemas.openxmlformats.org/officeDocument/2006/relationships/oleObject" Target="../embeddings/oleObject884.bin"/><Relationship Id="rId444" Type="http://schemas.openxmlformats.org/officeDocument/2006/relationships/oleObject" Target="../embeddings/oleObject439.bin"/><Relationship Id="rId651" Type="http://schemas.openxmlformats.org/officeDocument/2006/relationships/oleObject" Target="../embeddings/oleObject646.bin"/><Relationship Id="rId749" Type="http://schemas.openxmlformats.org/officeDocument/2006/relationships/oleObject" Target="../embeddings/oleObject74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88" Type="http://schemas.openxmlformats.org/officeDocument/2006/relationships/oleObject" Target="../embeddings/oleObject383.bin"/><Relationship Id="rId511" Type="http://schemas.openxmlformats.org/officeDocument/2006/relationships/oleObject" Target="../embeddings/oleObject506.bin"/><Relationship Id="rId609" Type="http://schemas.openxmlformats.org/officeDocument/2006/relationships/oleObject" Target="../embeddings/oleObject604.bin"/><Relationship Id="rId956" Type="http://schemas.openxmlformats.org/officeDocument/2006/relationships/oleObject" Target="../embeddings/oleObject951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595" Type="http://schemas.openxmlformats.org/officeDocument/2006/relationships/oleObject" Target="../embeddings/oleObject590.bin"/><Relationship Id="rId816" Type="http://schemas.openxmlformats.org/officeDocument/2006/relationships/oleObject" Target="../embeddings/oleObject811.bin"/><Relationship Id="rId1001" Type="http://schemas.openxmlformats.org/officeDocument/2006/relationships/oleObject" Target="../embeddings/oleObject996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662" Type="http://schemas.openxmlformats.org/officeDocument/2006/relationships/oleObject" Target="../embeddings/oleObject657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522" Type="http://schemas.openxmlformats.org/officeDocument/2006/relationships/oleObject" Target="../embeddings/oleObject517.bin"/><Relationship Id="rId967" Type="http://schemas.openxmlformats.org/officeDocument/2006/relationships/oleObject" Target="../embeddings/oleObject962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399" Type="http://schemas.openxmlformats.org/officeDocument/2006/relationships/oleObject" Target="../embeddings/oleObject394.bin"/><Relationship Id="rId827" Type="http://schemas.openxmlformats.org/officeDocument/2006/relationships/oleObject" Target="../embeddings/oleObject822.bin"/><Relationship Id="rId1012" Type="http://schemas.openxmlformats.org/officeDocument/2006/relationships/oleObject" Target="../embeddings/oleObject1007.bin"/><Relationship Id="rId259" Type="http://schemas.openxmlformats.org/officeDocument/2006/relationships/oleObject" Target="../embeddings/oleObject254.bin"/><Relationship Id="rId466" Type="http://schemas.openxmlformats.org/officeDocument/2006/relationships/oleObject" Target="../embeddings/oleObject461.bin"/><Relationship Id="rId673" Type="http://schemas.openxmlformats.org/officeDocument/2006/relationships/oleObject" Target="../embeddings/oleObject668.bin"/><Relationship Id="rId880" Type="http://schemas.openxmlformats.org/officeDocument/2006/relationships/oleObject" Target="../embeddings/oleObject875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326" Type="http://schemas.openxmlformats.org/officeDocument/2006/relationships/oleObject" Target="../embeddings/oleObject321.bin"/><Relationship Id="rId533" Type="http://schemas.openxmlformats.org/officeDocument/2006/relationships/oleObject" Target="../embeddings/oleObject528.bin"/><Relationship Id="rId978" Type="http://schemas.openxmlformats.org/officeDocument/2006/relationships/oleObject" Target="../embeddings/oleObject973.bin"/><Relationship Id="rId740" Type="http://schemas.openxmlformats.org/officeDocument/2006/relationships/oleObject" Target="../embeddings/oleObject735.bin"/><Relationship Id="rId838" Type="http://schemas.openxmlformats.org/officeDocument/2006/relationships/oleObject" Target="../embeddings/oleObject833.bin"/><Relationship Id="rId1023" Type="http://schemas.openxmlformats.org/officeDocument/2006/relationships/oleObject" Target="../embeddings/oleObject1018.bin"/><Relationship Id="rId172" Type="http://schemas.openxmlformats.org/officeDocument/2006/relationships/oleObject" Target="../embeddings/oleObject167.bin"/><Relationship Id="rId477" Type="http://schemas.openxmlformats.org/officeDocument/2006/relationships/oleObject" Target="../embeddings/oleObject472.bin"/><Relationship Id="rId600" Type="http://schemas.openxmlformats.org/officeDocument/2006/relationships/oleObject" Target="../embeddings/oleObject595.bin"/><Relationship Id="rId684" Type="http://schemas.openxmlformats.org/officeDocument/2006/relationships/oleObject" Target="../embeddings/oleObject679.bin"/><Relationship Id="rId337" Type="http://schemas.openxmlformats.org/officeDocument/2006/relationships/oleObject" Target="../embeddings/oleObject332.bin"/><Relationship Id="rId891" Type="http://schemas.openxmlformats.org/officeDocument/2006/relationships/oleObject" Target="../embeddings/oleObject886.bin"/><Relationship Id="rId905" Type="http://schemas.openxmlformats.org/officeDocument/2006/relationships/oleObject" Target="../embeddings/oleObject900.bin"/><Relationship Id="rId989" Type="http://schemas.openxmlformats.org/officeDocument/2006/relationships/oleObject" Target="../embeddings/oleObject984.bin"/><Relationship Id="rId34" Type="http://schemas.openxmlformats.org/officeDocument/2006/relationships/oleObject" Target="../embeddings/oleObject29.bin"/><Relationship Id="rId544" Type="http://schemas.openxmlformats.org/officeDocument/2006/relationships/oleObject" Target="../embeddings/oleObject539.bin"/><Relationship Id="rId751" Type="http://schemas.openxmlformats.org/officeDocument/2006/relationships/oleObject" Target="../embeddings/oleObject746.bin"/><Relationship Id="rId849" Type="http://schemas.openxmlformats.org/officeDocument/2006/relationships/oleObject" Target="../embeddings/oleObject844.bin"/><Relationship Id="rId183" Type="http://schemas.openxmlformats.org/officeDocument/2006/relationships/oleObject" Target="../embeddings/oleObject178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611" Type="http://schemas.openxmlformats.org/officeDocument/2006/relationships/oleObject" Target="../embeddings/oleObject606.bin"/><Relationship Id="rId250" Type="http://schemas.openxmlformats.org/officeDocument/2006/relationships/oleObject" Target="../embeddings/oleObject245.bin"/><Relationship Id="rId488" Type="http://schemas.openxmlformats.org/officeDocument/2006/relationships/oleObject" Target="../embeddings/oleObject483.bin"/><Relationship Id="rId695" Type="http://schemas.openxmlformats.org/officeDocument/2006/relationships/oleObject" Target="../embeddings/oleObject690.bin"/><Relationship Id="rId709" Type="http://schemas.openxmlformats.org/officeDocument/2006/relationships/oleObject" Target="../embeddings/oleObject704.bin"/><Relationship Id="rId916" Type="http://schemas.openxmlformats.org/officeDocument/2006/relationships/oleObject" Target="../embeddings/oleObject911.bin"/><Relationship Id="rId45" Type="http://schemas.openxmlformats.org/officeDocument/2006/relationships/oleObject" Target="../embeddings/oleObject40.bin"/><Relationship Id="rId110" Type="http://schemas.openxmlformats.org/officeDocument/2006/relationships/oleObject" Target="../embeddings/oleObject105.bin"/><Relationship Id="rId348" Type="http://schemas.openxmlformats.org/officeDocument/2006/relationships/oleObject" Target="../embeddings/oleObject343.bin"/><Relationship Id="rId555" Type="http://schemas.openxmlformats.org/officeDocument/2006/relationships/oleObject" Target="../embeddings/oleObject550.bin"/><Relationship Id="rId762" Type="http://schemas.openxmlformats.org/officeDocument/2006/relationships/oleObject" Target="../embeddings/oleObject757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415" Type="http://schemas.openxmlformats.org/officeDocument/2006/relationships/oleObject" Target="../embeddings/oleObject410.bin"/><Relationship Id="rId622" Type="http://schemas.openxmlformats.org/officeDocument/2006/relationships/oleObject" Target="../embeddings/oleObject617.bin"/><Relationship Id="rId261" Type="http://schemas.openxmlformats.org/officeDocument/2006/relationships/oleObject" Target="../embeddings/oleObject256.bin"/><Relationship Id="rId499" Type="http://schemas.openxmlformats.org/officeDocument/2006/relationships/oleObject" Target="../embeddings/oleObject494.bin"/><Relationship Id="rId927" Type="http://schemas.openxmlformats.org/officeDocument/2006/relationships/oleObject" Target="../embeddings/oleObject922.bin"/><Relationship Id="rId56" Type="http://schemas.openxmlformats.org/officeDocument/2006/relationships/oleObject" Target="../embeddings/oleObject51.bin"/><Relationship Id="rId359" Type="http://schemas.openxmlformats.org/officeDocument/2006/relationships/oleObject" Target="../embeddings/oleObject354.bin"/><Relationship Id="rId566" Type="http://schemas.openxmlformats.org/officeDocument/2006/relationships/oleObject" Target="../embeddings/oleObject561.bin"/><Relationship Id="rId773" Type="http://schemas.openxmlformats.org/officeDocument/2006/relationships/oleObject" Target="../embeddings/oleObject768.bin"/><Relationship Id="rId121" Type="http://schemas.openxmlformats.org/officeDocument/2006/relationships/oleObject" Target="../embeddings/oleObject116.bin"/><Relationship Id="rId219" Type="http://schemas.openxmlformats.org/officeDocument/2006/relationships/oleObject" Target="../embeddings/oleObject214.bin"/><Relationship Id="rId426" Type="http://schemas.openxmlformats.org/officeDocument/2006/relationships/oleObject" Target="../embeddings/oleObject421.bin"/><Relationship Id="rId633" Type="http://schemas.openxmlformats.org/officeDocument/2006/relationships/oleObject" Target="../embeddings/oleObject628.bin"/><Relationship Id="rId980" Type="http://schemas.openxmlformats.org/officeDocument/2006/relationships/oleObject" Target="../embeddings/oleObject975.bin"/><Relationship Id="rId840" Type="http://schemas.openxmlformats.org/officeDocument/2006/relationships/oleObject" Target="../embeddings/oleObject835.bin"/><Relationship Id="rId938" Type="http://schemas.openxmlformats.org/officeDocument/2006/relationships/oleObject" Target="../embeddings/oleObject933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577" Type="http://schemas.openxmlformats.org/officeDocument/2006/relationships/oleObject" Target="../embeddings/oleObject572.bin"/><Relationship Id="rId700" Type="http://schemas.openxmlformats.org/officeDocument/2006/relationships/oleObject" Target="../embeddings/oleObject695.bin"/><Relationship Id="rId132" Type="http://schemas.openxmlformats.org/officeDocument/2006/relationships/oleObject" Target="../embeddings/oleObject127.bin"/><Relationship Id="rId784" Type="http://schemas.openxmlformats.org/officeDocument/2006/relationships/oleObject" Target="../embeddings/oleObject779.bin"/><Relationship Id="rId991" Type="http://schemas.openxmlformats.org/officeDocument/2006/relationships/oleObject" Target="../embeddings/oleObject986.bin"/><Relationship Id="rId437" Type="http://schemas.openxmlformats.org/officeDocument/2006/relationships/oleObject" Target="../embeddings/oleObject432.bin"/><Relationship Id="rId644" Type="http://schemas.openxmlformats.org/officeDocument/2006/relationships/oleObject" Target="../embeddings/oleObject639.bin"/><Relationship Id="rId851" Type="http://schemas.openxmlformats.org/officeDocument/2006/relationships/oleObject" Target="../embeddings/oleObject846.bin"/><Relationship Id="rId283" Type="http://schemas.openxmlformats.org/officeDocument/2006/relationships/oleObject" Target="../embeddings/oleObject278.bin"/><Relationship Id="rId490" Type="http://schemas.openxmlformats.org/officeDocument/2006/relationships/oleObject" Target="../embeddings/oleObject485.bin"/><Relationship Id="rId504" Type="http://schemas.openxmlformats.org/officeDocument/2006/relationships/oleObject" Target="../embeddings/oleObject499.bin"/><Relationship Id="rId711" Type="http://schemas.openxmlformats.org/officeDocument/2006/relationships/oleObject" Target="../embeddings/oleObject706.bin"/><Relationship Id="rId949" Type="http://schemas.openxmlformats.org/officeDocument/2006/relationships/oleObject" Target="../embeddings/oleObject944.bin"/><Relationship Id="rId78" Type="http://schemas.openxmlformats.org/officeDocument/2006/relationships/oleObject" Target="../embeddings/oleObject73.bin"/><Relationship Id="rId143" Type="http://schemas.openxmlformats.org/officeDocument/2006/relationships/oleObject" Target="../embeddings/oleObject138.bin"/><Relationship Id="rId350" Type="http://schemas.openxmlformats.org/officeDocument/2006/relationships/oleObject" Target="../embeddings/oleObject345.bin"/><Relationship Id="rId588" Type="http://schemas.openxmlformats.org/officeDocument/2006/relationships/oleObject" Target="../embeddings/oleObject583.bin"/><Relationship Id="rId795" Type="http://schemas.openxmlformats.org/officeDocument/2006/relationships/oleObject" Target="../embeddings/oleObject790.bin"/><Relationship Id="rId809" Type="http://schemas.openxmlformats.org/officeDocument/2006/relationships/oleObject" Target="../embeddings/oleObject804.bin"/><Relationship Id="rId9" Type="http://schemas.openxmlformats.org/officeDocument/2006/relationships/oleObject" Target="../embeddings/oleObject4.bin"/><Relationship Id="rId210" Type="http://schemas.openxmlformats.org/officeDocument/2006/relationships/oleObject" Target="../embeddings/oleObject205.bin"/><Relationship Id="rId448" Type="http://schemas.openxmlformats.org/officeDocument/2006/relationships/oleObject" Target="../embeddings/oleObject443.bin"/><Relationship Id="rId655" Type="http://schemas.openxmlformats.org/officeDocument/2006/relationships/oleObject" Target="../embeddings/oleObject650.bin"/><Relationship Id="rId862" Type="http://schemas.openxmlformats.org/officeDocument/2006/relationships/oleObject" Target="../embeddings/oleObject857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515" Type="http://schemas.openxmlformats.org/officeDocument/2006/relationships/oleObject" Target="../embeddings/oleObject510.bin"/><Relationship Id="rId722" Type="http://schemas.openxmlformats.org/officeDocument/2006/relationships/oleObject" Target="../embeddings/oleObject717.bin"/><Relationship Id="rId89" Type="http://schemas.openxmlformats.org/officeDocument/2006/relationships/oleObject" Target="../embeddings/oleObject84.bin"/><Relationship Id="rId154" Type="http://schemas.openxmlformats.org/officeDocument/2006/relationships/oleObject" Target="../embeddings/oleObject149.bin"/><Relationship Id="rId361" Type="http://schemas.openxmlformats.org/officeDocument/2006/relationships/oleObject" Target="../embeddings/oleObject356.bin"/><Relationship Id="rId599" Type="http://schemas.openxmlformats.org/officeDocument/2006/relationships/oleObject" Target="../embeddings/oleObject594.bin"/><Relationship Id="rId1005" Type="http://schemas.openxmlformats.org/officeDocument/2006/relationships/oleObject" Target="../embeddings/oleObject1000.bin"/><Relationship Id="rId459" Type="http://schemas.openxmlformats.org/officeDocument/2006/relationships/oleObject" Target="../embeddings/oleObject454.bin"/><Relationship Id="rId666" Type="http://schemas.openxmlformats.org/officeDocument/2006/relationships/oleObject" Target="../embeddings/oleObject661.bin"/><Relationship Id="rId873" Type="http://schemas.openxmlformats.org/officeDocument/2006/relationships/oleObject" Target="../embeddings/oleObject868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319" Type="http://schemas.openxmlformats.org/officeDocument/2006/relationships/oleObject" Target="../embeddings/oleObject314.bin"/><Relationship Id="rId526" Type="http://schemas.openxmlformats.org/officeDocument/2006/relationships/oleObject" Target="../embeddings/oleObject521.bin"/><Relationship Id="rId733" Type="http://schemas.openxmlformats.org/officeDocument/2006/relationships/oleObject" Target="../embeddings/oleObject728.bin"/><Relationship Id="rId940" Type="http://schemas.openxmlformats.org/officeDocument/2006/relationships/oleObject" Target="../embeddings/oleObject935.bin"/><Relationship Id="rId1016" Type="http://schemas.openxmlformats.org/officeDocument/2006/relationships/oleObject" Target="../embeddings/oleObject1011.bin"/><Relationship Id="rId165" Type="http://schemas.openxmlformats.org/officeDocument/2006/relationships/oleObject" Target="../embeddings/oleObject160.bin"/><Relationship Id="rId372" Type="http://schemas.openxmlformats.org/officeDocument/2006/relationships/oleObject" Target="../embeddings/oleObject367.bin"/><Relationship Id="rId677" Type="http://schemas.openxmlformats.org/officeDocument/2006/relationships/oleObject" Target="../embeddings/oleObject672.bin"/><Relationship Id="rId800" Type="http://schemas.openxmlformats.org/officeDocument/2006/relationships/oleObject" Target="../embeddings/oleObject795.bin"/><Relationship Id="rId232" Type="http://schemas.openxmlformats.org/officeDocument/2006/relationships/oleObject" Target="../embeddings/oleObject227.bin"/><Relationship Id="rId884" Type="http://schemas.openxmlformats.org/officeDocument/2006/relationships/oleObject" Target="../embeddings/oleObject879.bin"/><Relationship Id="rId27" Type="http://schemas.openxmlformats.org/officeDocument/2006/relationships/oleObject" Target="../embeddings/oleObject22.bin"/><Relationship Id="rId537" Type="http://schemas.openxmlformats.org/officeDocument/2006/relationships/oleObject" Target="../embeddings/oleObject532.bin"/><Relationship Id="rId744" Type="http://schemas.openxmlformats.org/officeDocument/2006/relationships/oleObject" Target="../embeddings/oleObject739.bin"/><Relationship Id="rId951" Type="http://schemas.openxmlformats.org/officeDocument/2006/relationships/oleObject" Target="../embeddings/oleObject946.bin"/><Relationship Id="rId80" Type="http://schemas.openxmlformats.org/officeDocument/2006/relationships/oleObject" Target="../embeddings/oleObject75.bin"/><Relationship Id="rId176" Type="http://schemas.openxmlformats.org/officeDocument/2006/relationships/oleObject" Target="../embeddings/oleObject171.bin"/><Relationship Id="rId383" Type="http://schemas.openxmlformats.org/officeDocument/2006/relationships/oleObject" Target="../embeddings/oleObject378.bin"/><Relationship Id="rId590" Type="http://schemas.openxmlformats.org/officeDocument/2006/relationships/oleObject" Target="../embeddings/oleObject585.bin"/><Relationship Id="rId604" Type="http://schemas.openxmlformats.org/officeDocument/2006/relationships/oleObject" Target="../embeddings/oleObject599.bin"/><Relationship Id="rId811" Type="http://schemas.openxmlformats.org/officeDocument/2006/relationships/oleObject" Target="../embeddings/oleObject806.bin"/><Relationship Id="rId1027" Type="http://schemas.openxmlformats.org/officeDocument/2006/relationships/oleObject" Target="../embeddings/oleObject1022.bin"/><Relationship Id="rId243" Type="http://schemas.openxmlformats.org/officeDocument/2006/relationships/oleObject" Target="../embeddings/oleObject238.bin"/><Relationship Id="rId450" Type="http://schemas.openxmlformats.org/officeDocument/2006/relationships/oleObject" Target="../embeddings/oleObject445.bin"/><Relationship Id="rId688" Type="http://schemas.openxmlformats.org/officeDocument/2006/relationships/oleObject" Target="../embeddings/oleObject683.bin"/><Relationship Id="rId895" Type="http://schemas.openxmlformats.org/officeDocument/2006/relationships/oleObject" Target="../embeddings/oleObject890.bin"/><Relationship Id="rId909" Type="http://schemas.openxmlformats.org/officeDocument/2006/relationships/oleObject" Target="../embeddings/oleObject904.bin"/><Relationship Id="rId38" Type="http://schemas.openxmlformats.org/officeDocument/2006/relationships/oleObject" Target="../embeddings/oleObject33.bin"/><Relationship Id="rId103" Type="http://schemas.openxmlformats.org/officeDocument/2006/relationships/oleObject" Target="../embeddings/oleObject98.bin"/><Relationship Id="rId310" Type="http://schemas.openxmlformats.org/officeDocument/2006/relationships/oleObject" Target="../embeddings/oleObject305.bin"/><Relationship Id="rId548" Type="http://schemas.openxmlformats.org/officeDocument/2006/relationships/oleObject" Target="../embeddings/oleObject543.bin"/><Relationship Id="rId755" Type="http://schemas.openxmlformats.org/officeDocument/2006/relationships/oleObject" Target="../embeddings/oleObject750.bin"/><Relationship Id="rId962" Type="http://schemas.openxmlformats.org/officeDocument/2006/relationships/oleObject" Target="../embeddings/oleObject957.bin"/><Relationship Id="rId91" Type="http://schemas.openxmlformats.org/officeDocument/2006/relationships/oleObject" Target="../embeddings/oleObject86.bin"/><Relationship Id="rId187" Type="http://schemas.openxmlformats.org/officeDocument/2006/relationships/oleObject" Target="../embeddings/oleObject182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615" Type="http://schemas.openxmlformats.org/officeDocument/2006/relationships/oleObject" Target="../embeddings/oleObject610.bin"/><Relationship Id="rId822" Type="http://schemas.openxmlformats.org/officeDocument/2006/relationships/oleObject" Target="../embeddings/oleObject817.bin"/><Relationship Id="rId254" Type="http://schemas.openxmlformats.org/officeDocument/2006/relationships/oleObject" Target="../embeddings/oleObject249.bin"/><Relationship Id="rId699" Type="http://schemas.openxmlformats.org/officeDocument/2006/relationships/oleObject" Target="../embeddings/oleObject694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461" Type="http://schemas.openxmlformats.org/officeDocument/2006/relationships/oleObject" Target="../embeddings/oleObject456.bin"/><Relationship Id="rId559" Type="http://schemas.openxmlformats.org/officeDocument/2006/relationships/oleObject" Target="../embeddings/oleObject554.bin"/><Relationship Id="rId766" Type="http://schemas.openxmlformats.org/officeDocument/2006/relationships/oleObject" Target="../embeddings/oleObject761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419" Type="http://schemas.openxmlformats.org/officeDocument/2006/relationships/oleObject" Target="../embeddings/oleObject414.bin"/><Relationship Id="rId626" Type="http://schemas.openxmlformats.org/officeDocument/2006/relationships/oleObject" Target="../embeddings/oleObject621.bin"/><Relationship Id="rId973" Type="http://schemas.openxmlformats.org/officeDocument/2006/relationships/oleObject" Target="../embeddings/oleObject968.bin"/><Relationship Id="rId833" Type="http://schemas.openxmlformats.org/officeDocument/2006/relationships/oleObject" Target="../embeddings/oleObject828.bin"/><Relationship Id="rId265" Type="http://schemas.openxmlformats.org/officeDocument/2006/relationships/oleObject" Target="../embeddings/oleObject260.bin"/><Relationship Id="rId472" Type="http://schemas.openxmlformats.org/officeDocument/2006/relationships/oleObject" Target="../embeddings/oleObject467.bin"/><Relationship Id="rId900" Type="http://schemas.openxmlformats.org/officeDocument/2006/relationships/oleObject" Target="../embeddings/oleObject895.bin"/><Relationship Id="rId125" Type="http://schemas.openxmlformats.org/officeDocument/2006/relationships/oleObject" Target="../embeddings/oleObject120.bin"/><Relationship Id="rId332" Type="http://schemas.openxmlformats.org/officeDocument/2006/relationships/oleObject" Target="../embeddings/oleObject327.bin"/><Relationship Id="rId777" Type="http://schemas.openxmlformats.org/officeDocument/2006/relationships/oleObject" Target="../embeddings/oleObject772.bin"/><Relationship Id="rId984" Type="http://schemas.openxmlformats.org/officeDocument/2006/relationships/oleObject" Target="../embeddings/oleObject979.bin"/><Relationship Id="rId637" Type="http://schemas.openxmlformats.org/officeDocument/2006/relationships/oleObject" Target="../embeddings/oleObject632.bin"/><Relationship Id="rId844" Type="http://schemas.openxmlformats.org/officeDocument/2006/relationships/oleObject" Target="../embeddings/oleObject839.bin"/><Relationship Id="rId276" Type="http://schemas.openxmlformats.org/officeDocument/2006/relationships/oleObject" Target="../embeddings/oleObject271.bin"/><Relationship Id="rId483" Type="http://schemas.openxmlformats.org/officeDocument/2006/relationships/oleObject" Target="../embeddings/oleObject478.bin"/><Relationship Id="rId690" Type="http://schemas.openxmlformats.org/officeDocument/2006/relationships/oleObject" Target="../embeddings/oleObject685.bin"/><Relationship Id="rId704" Type="http://schemas.openxmlformats.org/officeDocument/2006/relationships/oleObject" Target="../embeddings/oleObject699.bin"/><Relationship Id="rId911" Type="http://schemas.openxmlformats.org/officeDocument/2006/relationships/oleObject" Target="../embeddings/oleObject906.bin"/><Relationship Id="rId40" Type="http://schemas.openxmlformats.org/officeDocument/2006/relationships/oleObject" Target="../embeddings/oleObject35.bin"/><Relationship Id="rId136" Type="http://schemas.openxmlformats.org/officeDocument/2006/relationships/oleObject" Target="../embeddings/oleObject131.bin"/><Relationship Id="rId343" Type="http://schemas.openxmlformats.org/officeDocument/2006/relationships/oleObject" Target="../embeddings/oleObject338.bin"/><Relationship Id="rId550" Type="http://schemas.openxmlformats.org/officeDocument/2006/relationships/oleObject" Target="../embeddings/oleObject545.bin"/><Relationship Id="rId788" Type="http://schemas.openxmlformats.org/officeDocument/2006/relationships/oleObject" Target="../embeddings/oleObject783.bin"/><Relationship Id="rId995" Type="http://schemas.openxmlformats.org/officeDocument/2006/relationships/oleObject" Target="../embeddings/oleObject990.bin"/><Relationship Id="rId203" Type="http://schemas.openxmlformats.org/officeDocument/2006/relationships/oleObject" Target="../embeddings/oleObject198.bin"/><Relationship Id="rId648" Type="http://schemas.openxmlformats.org/officeDocument/2006/relationships/oleObject" Target="../embeddings/oleObject643.bin"/><Relationship Id="rId855" Type="http://schemas.openxmlformats.org/officeDocument/2006/relationships/oleObject" Target="../embeddings/oleObject850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94" Type="http://schemas.openxmlformats.org/officeDocument/2006/relationships/oleObject" Target="../embeddings/oleObject489.bin"/><Relationship Id="rId508" Type="http://schemas.openxmlformats.org/officeDocument/2006/relationships/oleObject" Target="../embeddings/oleObject503.bin"/><Relationship Id="rId715" Type="http://schemas.openxmlformats.org/officeDocument/2006/relationships/oleObject" Target="../embeddings/oleObject710.bin"/><Relationship Id="rId922" Type="http://schemas.openxmlformats.org/officeDocument/2006/relationships/oleObject" Target="../embeddings/oleObject917.bin"/><Relationship Id="rId147" Type="http://schemas.openxmlformats.org/officeDocument/2006/relationships/oleObject" Target="../embeddings/oleObject142.bin"/><Relationship Id="rId354" Type="http://schemas.openxmlformats.org/officeDocument/2006/relationships/oleObject" Target="../embeddings/oleObject349.bin"/><Relationship Id="rId799" Type="http://schemas.openxmlformats.org/officeDocument/2006/relationships/oleObject" Target="../embeddings/oleObject794.bin"/><Relationship Id="rId51" Type="http://schemas.openxmlformats.org/officeDocument/2006/relationships/oleObject" Target="../embeddings/oleObject46.bin"/><Relationship Id="rId561" Type="http://schemas.openxmlformats.org/officeDocument/2006/relationships/oleObject" Target="../embeddings/oleObject556.bin"/><Relationship Id="rId659" Type="http://schemas.openxmlformats.org/officeDocument/2006/relationships/oleObject" Target="../embeddings/oleObject654.bin"/><Relationship Id="rId866" Type="http://schemas.openxmlformats.org/officeDocument/2006/relationships/oleObject" Target="../embeddings/oleObject861.bin"/><Relationship Id="rId214" Type="http://schemas.openxmlformats.org/officeDocument/2006/relationships/oleObject" Target="../embeddings/oleObject209.bin"/><Relationship Id="rId298" Type="http://schemas.openxmlformats.org/officeDocument/2006/relationships/oleObject" Target="../embeddings/oleObject293.bin"/><Relationship Id="rId421" Type="http://schemas.openxmlformats.org/officeDocument/2006/relationships/oleObject" Target="../embeddings/oleObject416.bin"/><Relationship Id="rId519" Type="http://schemas.openxmlformats.org/officeDocument/2006/relationships/oleObject" Target="../embeddings/oleObject514.bin"/><Relationship Id="rId158" Type="http://schemas.openxmlformats.org/officeDocument/2006/relationships/oleObject" Target="../embeddings/oleObject153.bin"/><Relationship Id="rId726" Type="http://schemas.openxmlformats.org/officeDocument/2006/relationships/oleObject" Target="../embeddings/oleObject721.bin"/><Relationship Id="rId933" Type="http://schemas.openxmlformats.org/officeDocument/2006/relationships/oleObject" Target="../embeddings/oleObject928.bin"/><Relationship Id="rId1009" Type="http://schemas.openxmlformats.org/officeDocument/2006/relationships/oleObject" Target="../embeddings/oleObject1004.bin"/><Relationship Id="rId62" Type="http://schemas.openxmlformats.org/officeDocument/2006/relationships/oleObject" Target="../embeddings/oleObject57.bin"/><Relationship Id="rId365" Type="http://schemas.openxmlformats.org/officeDocument/2006/relationships/oleObject" Target="../embeddings/oleObject360.bin"/><Relationship Id="rId572" Type="http://schemas.openxmlformats.org/officeDocument/2006/relationships/oleObject" Target="../embeddings/oleObject567.bin"/><Relationship Id="rId225" Type="http://schemas.openxmlformats.org/officeDocument/2006/relationships/oleObject" Target="../embeddings/oleObject220.bin"/><Relationship Id="rId432" Type="http://schemas.openxmlformats.org/officeDocument/2006/relationships/oleObject" Target="../embeddings/oleObject427.bin"/><Relationship Id="rId877" Type="http://schemas.openxmlformats.org/officeDocument/2006/relationships/oleObject" Target="../embeddings/oleObject872.bin"/><Relationship Id="rId737" Type="http://schemas.openxmlformats.org/officeDocument/2006/relationships/oleObject" Target="../embeddings/oleObject732.bin"/><Relationship Id="rId944" Type="http://schemas.openxmlformats.org/officeDocument/2006/relationships/oleObject" Target="../embeddings/oleObject939.bin"/><Relationship Id="rId73" Type="http://schemas.openxmlformats.org/officeDocument/2006/relationships/oleObject" Target="../embeddings/oleObject68.bin"/><Relationship Id="rId169" Type="http://schemas.openxmlformats.org/officeDocument/2006/relationships/oleObject" Target="../embeddings/oleObject164.bin"/><Relationship Id="rId376" Type="http://schemas.openxmlformats.org/officeDocument/2006/relationships/oleObject" Target="../embeddings/oleObject371.bin"/><Relationship Id="rId583" Type="http://schemas.openxmlformats.org/officeDocument/2006/relationships/oleObject" Target="../embeddings/oleObject578.bin"/><Relationship Id="rId790" Type="http://schemas.openxmlformats.org/officeDocument/2006/relationships/oleObject" Target="../embeddings/oleObject785.bin"/><Relationship Id="rId804" Type="http://schemas.openxmlformats.org/officeDocument/2006/relationships/oleObject" Target="../embeddings/oleObject799.bin"/><Relationship Id="rId4" Type="http://schemas.openxmlformats.org/officeDocument/2006/relationships/oleObject" Target="../embeddings/oleObject1.bin"/><Relationship Id="rId236" Type="http://schemas.openxmlformats.org/officeDocument/2006/relationships/oleObject" Target="../embeddings/oleObject231.bin"/><Relationship Id="rId443" Type="http://schemas.openxmlformats.org/officeDocument/2006/relationships/oleObject" Target="../embeddings/oleObject438.bin"/><Relationship Id="rId650" Type="http://schemas.openxmlformats.org/officeDocument/2006/relationships/oleObject" Target="../embeddings/oleObject645.bin"/><Relationship Id="rId888" Type="http://schemas.openxmlformats.org/officeDocument/2006/relationships/oleObject" Target="../embeddings/oleObject883.bin"/><Relationship Id="rId303" Type="http://schemas.openxmlformats.org/officeDocument/2006/relationships/oleObject" Target="../embeddings/oleObject298.bin"/><Relationship Id="rId748" Type="http://schemas.openxmlformats.org/officeDocument/2006/relationships/oleObject" Target="../embeddings/oleObject743.bin"/><Relationship Id="rId955" Type="http://schemas.openxmlformats.org/officeDocument/2006/relationships/oleObject" Target="../embeddings/oleObject950.bin"/><Relationship Id="rId84" Type="http://schemas.openxmlformats.org/officeDocument/2006/relationships/oleObject" Target="../embeddings/oleObject79.bin"/><Relationship Id="rId387" Type="http://schemas.openxmlformats.org/officeDocument/2006/relationships/oleObject" Target="../embeddings/oleObject382.bin"/><Relationship Id="rId510" Type="http://schemas.openxmlformats.org/officeDocument/2006/relationships/oleObject" Target="../embeddings/oleObject505.bin"/><Relationship Id="rId594" Type="http://schemas.openxmlformats.org/officeDocument/2006/relationships/oleObject" Target="../embeddings/oleObject589.bin"/><Relationship Id="rId608" Type="http://schemas.openxmlformats.org/officeDocument/2006/relationships/oleObject" Target="../embeddings/oleObject603.bin"/><Relationship Id="rId815" Type="http://schemas.openxmlformats.org/officeDocument/2006/relationships/oleObject" Target="../embeddings/oleObject810.bin"/><Relationship Id="rId247" Type="http://schemas.openxmlformats.org/officeDocument/2006/relationships/oleObject" Target="../embeddings/oleObject242.bin"/><Relationship Id="rId899" Type="http://schemas.openxmlformats.org/officeDocument/2006/relationships/oleObject" Target="../embeddings/oleObject894.bin"/><Relationship Id="rId1000" Type="http://schemas.openxmlformats.org/officeDocument/2006/relationships/oleObject" Target="../embeddings/oleObject995.bin"/><Relationship Id="rId107" Type="http://schemas.openxmlformats.org/officeDocument/2006/relationships/oleObject" Target="../embeddings/oleObject102.bin"/><Relationship Id="rId454" Type="http://schemas.openxmlformats.org/officeDocument/2006/relationships/oleObject" Target="../embeddings/oleObject449.bin"/><Relationship Id="rId661" Type="http://schemas.openxmlformats.org/officeDocument/2006/relationships/oleObject" Target="../embeddings/oleObject656.bin"/><Relationship Id="rId759" Type="http://schemas.openxmlformats.org/officeDocument/2006/relationships/oleObject" Target="../embeddings/oleObject754.bin"/><Relationship Id="rId966" Type="http://schemas.openxmlformats.org/officeDocument/2006/relationships/oleObject" Target="../embeddings/oleObject961.bin"/><Relationship Id="rId11" Type="http://schemas.openxmlformats.org/officeDocument/2006/relationships/oleObject" Target="../embeddings/oleObject6.bin"/><Relationship Id="rId314" Type="http://schemas.openxmlformats.org/officeDocument/2006/relationships/oleObject" Target="../embeddings/oleObject309.bin"/><Relationship Id="rId398" Type="http://schemas.openxmlformats.org/officeDocument/2006/relationships/oleObject" Target="../embeddings/oleObject393.bin"/><Relationship Id="rId521" Type="http://schemas.openxmlformats.org/officeDocument/2006/relationships/oleObject" Target="../embeddings/oleObject516.bin"/><Relationship Id="rId619" Type="http://schemas.openxmlformats.org/officeDocument/2006/relationships/oleObject" Target="../embeddings/oleObject614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826" Type="http://schemas.openxmlformats.org/officeDocument/2006/relationships/oleObject" Target="../embeddings/oleObject821.bin"/><Relationship Id="rId1011" Type="http://schemas.openxmlformats.org/officeDocument/2006/relationships/oleObject" Target="../embeddings/oleObject1006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672" Type="http://schemas.openxmlformats.org/officeDocument/2006/relationships/oleObject" Target="../embeddings/oleObject667.bin"/><Relationship Id="rId22" Type="http://schemas.openxmlformats.org/officeDocument/2006/relationships/oleObject" Target="../embeddings/oleObject17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532" Type="http://schemas.openxmlformats.org/officeDocument/2006/relationships/oleObject" Target="../embeddings/oleObject527.bin"/><Relationship Id="rId977" Type="http://schemas.openxmlformats.org/officeDocument/2006/relationships/oleObject" Target="../embeddings/oleObject972.bin"/><Relationship Id="rId171" Type="http://schemas.openxmlformats.org/officeDocument/2006/relationships/oleObject" Target="../embeddings/oleObject166.bin"/><Relationship Id="rId837" Type="http://schemas.openxmlformats.org/officeDocument/2006/relationships/oleObject" Target="../embeddings/oleObject832.bin"/><Relationship Id="rId1022" Type="http://schemas.openxmlformats.org/officeDocument/2006/relationships/oleObject" Target="../embeddings/oleObject1017.bin"/><Relationship Id="rId269" Type="http://schemas.openxmlformats.org/officeDocument/2006/relationships/oleObject" Target="../embeddings/oleObject264.bin"/><Relationship Id="rId476" Type="http://schemas.openxmlformats.org/officeDocument/2006/relationships/oleObject" Target="../embeddings/oleObject471.bin"/><Relationship Id="rId683" Type="http://schemas.openxmlformats.org/officeDocument/2006/relationships/oleObject" Target="../embeddings/oleObject678.bin"/><Relationship Id="rId890" Type="http://schemas.openxmlformats.org/officeDocument/2006/relationships/oleObject" Target="../embeddings/oleObject885.bin"/><Relationship Id="rId904" Type="http://schemas.openxmlformats.org/officeDocument/2006/relationships/oleObject" Target="../embeddings/oleObject899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336" Type="http://schemas.openxmlformats.org/officeDocument/2006/relationships/oleObject" Target="../embeddings/oleObject331.bin"/><Relationship Id="rId543" Type="http://schemas.openxmlformats.org/officeDocument/2006/relationships/oleObject" Target="../embeddings/oleObject538.bin"/><Relationship Id="rId988" Type="http://schemas.openxmlformats.org/officeDocument/2006/relationships/oleObject" Target="../embeddings/oleObject983.bin"/><Relationship Id="rId182" Type="http://schemas.openxmlformats.org/officeDocument/2006/relationships/oleObject" Target="../embeddings/oleObject177.bin"/><Relationship Id="rId403" Type="http://schemas.openxmlformats.org/officeDocument/2006/relationships/oleObject" Target="../embeddings/oleObject398.bin"/><Relationship Id="rId750" Type="http://schemas.openxmlformats.org/officeDocument/2006/relationships/oleObject" Target="../embeddings/oleObject745.bin"/><Relationship Id="rId848" Type="http://schemas.openxmlformats.org/officeDocument/2006/relationships/oleObject" Target="../embeddings/oleObject843.bin"/><Relationship Id="rId487" Type="http://schemas.openxmlformats.org/officeDocument/2006/relationships/oleObject" Target="../embeddings/oleObject482.bin"/><Relationship Id="rId610" Type="http://schemas.openxmlformats.org/officeDocument/2006/relationships/oleObject" Target="../embeddings/oleObject605.bin"/><Relationship Id="rId694" Type="http://schemas.openxmlformats.org/officeDocument/2006/relationships/oleObject" Target="../embeddings/oleObject689.bin"/><Relationship Id="rId708" Type="http://schemas.openxmlformats.org/officeDocument/2006/relationships/oleObject" Target="../embeddings/oleObject703.bin"/><Relationship Id="rId915" Type="http://schemas.openxmlformats.org/officeDocument/2006/relationships/oleObject" Target="../embeddings/oleObject910.bin"/><Relationship Id="rId347" Type="http://schemas.openxmlformats.org/officeDocument/2006/relationships/oleObject" Target="../embeddings/oleObject342.bin"/><Relationship Id="rId999" Type="http://schemas.openxmlformats.org/officeDocument/2006/relationships/oleObject" Target="../embeddings/oleObject994.bin"/><Relationship Id="rId44" Type="http://schemas.openxmlformats.org/officeDocument/2006/relationships/oleObject" Target="../embeddings/oleObject39.bin"/><Relationship Id="rId554" Type="http://schemas.openxmlformats.org/officeDocument/2006/relationships/oleObject" Target="../embeddings/oleObject549.bin"/><Relationship Id="rId761" Type="http://schemas.openxmlformats.org/officeDocument/2006/relationships/oleObject" Target="../embeddings/oleObject756.bin"/><Relationship Id="rId859" Type="http://schemas.openxmlformats.org/officeDocument/2006/relationships/oleObject" Target="../embeddings/oleObject854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414" Type="http://schemas.openxmlformats.org/officeDocument/2006/relationships/oleObject" Target="../embeddings/oleObject409.bin"/><Relationship Id="rId498" Type="http://schemas.openxmlformats.org/officeDocument/2006/relationships/oleObject" Target="../embeddings/oleObject493.bin"/><Relationship Id="rId621" Type="http://schemas.openxmlformats.org/officeDocument/2006/relationships/oleObject" Target="../embeddings/oleObject616.bin"/><Relationship Id="rId260" Type="http://schemas.openxmlformats.org/officeDocument/2006/relationships/oleObject" Target="../embeddings/oleObject255.bin"/><Relationship Id="rId719" Type="http://schemas.openxmlformats.org/officeDocument/2006/relationships/oleObject" Target="../embeddings/oleObject714.bin"/><Relationship Id="rId926" Type="http://schemas.openxmlformats.org/officeDocument/2006/relationships/oleObject" Target="../embeddings/oleObject921.bin"/><Relationship Id="rId55" Type="http://schemas.openxmlformats.org/officeDocument/2006/relationships/oleObject" Target="../embeddings/oleObject50.bin"/><Relationship Id="rId120" Type="http://schemas.openxmlformats.org/officeDocument/2006/relationships/oleObject" Target="../embeddings/oleObject115.bin"/><Relationship Id="rId358" Type="http://schemas.openxmlformats.org/officeDocument/2006/relationships/oleObject" Target="../embeddings/oleObject353.bin"/><Relationship Id="rId565" Type="http://schemas.openxmlformats.org/officeDocument/2006/relationships/oleObject" Target="../embeddings/oleObject560.bin"/><Relationship Id="rId772" Type="http://schemas.openxmlformats.org/officeDocument/2006/relationships/oleObject" Target="../embeddings/oleObject767.bin"/><Relationship Id="rId218" Type="http://schemas.openxmlformats.org/officeDocument/2006/relationships/oleObject" Target="../embeddings/oleObject213.bin"/><Relationship Id="rId425" Type="http://schemas.openxmlformats.org/officeDocument/2006/relationships/oleObject" Target="../embeddings/oleObject420.bin"/><Relationship Id="rId632" Type="http://schemas.openxmlformats.org/officeDocument/2006/relationships/oleObject" Target="../embeddings/oleObject627.bin"/><Relationship Id="rId271" Type="http://schemas.openxmlformats.org/officeDocument/2006/relationships/oleObject" Target="../embeddings/oleObject266.bin"/><Relationship Id="rId937" Type="http://schemas.openxmlformats.org/officeDocument/2006/relationships/oleObject" Target="../embeddings/oleObject932.bin"/><Relationship Id="rId66" Type="http://schemas.openxmlformats.org/officeDocument/2006/relationships/oleObject" Target="../embeddings/oleObject61.bin"/><Relationship Id="rId131" Type="http://schemas.openxmlformats.org/officeDocument/2006/relationships/oleObject" Target="../embeddings/oleObject126.bin"/><Relationship Id="rId369" Type="http://schemas.openxmlformats.org/officeDocument/2006/relationships/oleObject" Target="../embeddings/oleObject364.bin"/><Relationship Id="rId576" Type="http://schemas.openxmlformats.org/officeDocument/2006/relationships/oleObject" Target="../embeddings/oleObject571.bin"/><Relationship Id="rId783" Type="http://schemas.openxmlformats.org/officeDocument/2006/relationships/oleObject" Target="../embeddings/oleObject778.bin"/><Relationship Id="rId990" Type="http://schemas.openxmlformats.org/officeDocument/2006/relationships/oleObject" Target="../embeddings/oleObject985.bin"/><Relationship Id="rId229" Type="http://schemas.openxmlformats.org/officeDocument/2006/relationships/oleObject" Target="../embeddings/oleObject224.bin"/><Relationship Id="rId436" Type="http://schemas.openxmlformats.org/officeDocument/2006/relationships/oleObject" Target="../embeddings/oleObject431.bin"/><Relationship Id="rId643" Type="http://schemas.openxmlformats.org/officeDocument/2006/relationships/oleObject" Target="../embeddings/oleObject638.bin"/><Relationship Id="rId850" Type="http://schemas.openxmlformats.org/officeDocument/2006/relationships/oleObject" Target="../embeddings/oleObject845.bin"/><Relationship Id="rId948" Type="http://schemas.openxmlformats.org/officeDocument/2006/relationships/oleObject" Target="../embeddings/oleObject943.bin"/><Relationship Id="rId77" Type="http://schemas.openxmlformats.org/officeDocument/2006/relationships/oleObject" Target="../embeddings/oleObject72.bin"/><Relationship Id="rId282" Type="http://schemas.openxmlformats.org/officeDocument/2006/relationships/oleObject" Target="../embeddings/oleObject277.bin"/><Relationship Id="rId503" Type="http://schemas.openxmlformats.org/officeDocument/2006/relationships/oleObject" Target="../embeddings/oleObject498.bin"/><Relationship Id="rId587" Type="http://schemas.openxmlformats.org/officeDocument/2006/relationships/oleObject" Target="../embeddings/oleObject582.bin"/><Relationship Id="rId710" Type="http://schemas.openxmlformats.org/officeDocument/2006/relationships/oleObject" Target="../embeddings/oleObject705.bin"/><Relationship Id="rId808" Type="http://schemas.openxmlformats.org/officeDocument/2006/relationships/oleObject" Target="../embeddings/oleObject803.bin"/><Relationship Id="rId8" Type="http://schemas.openxmlformats.org/officeDocument/2006/relationships/oleObject" Target="../embeddings/oleObject3.bin"/><Relationship Id="rId142" Type="http://schemas.openxmlformats.org/officeDocument/2006/relationships/oleObject" Target="../embeddings/oleObject137.bin"/><Relationship Id="rId447" Type="http://schemas.openxmlformats.org/officeDocument/2006/relationships/oleObject" Target="../embeddings/oleObject442.bin"/><Relationship Id="rId794" Type="http://schemas.openxmlformats.org/officeDocument/2006/relationships/oleObject" Target="../embeddings/oleObject789.bin"/><Relationship Id="rId654" Type="http://schemas.openxmlformats.org/officeDocument/2006/relationships/oleObject" Target="../embeddings/oleObject649.bin"/><Relationship Id="rId861" Type="http://schemas.openxmlformats.org/officeDocument/2006/relationships/oleObject" Target="../embeddings/oleObject856.bin"/><Relationship Id="rId959" Type="http://schemas.openxmlformats.org/officeDocument/2006/relationships/oleObject" Target="../embeddings/oleObject954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514" Type="http://schemas.openxmlformats.org/officeDocument/2006/relationships/oleObject" Target="../embeddings/oleObject509.bin"/><Relationship Id="rId721" Type="http://schemas.openxmlformats.org/officeDocument/2006/relationships/oleObject" Target="../embeddings/oleObject716.bin"/><Relationship Id="rId88" Type="http://schemas.openxmlformats.org/officeDocument/2006/relationships/oleObject" Target="../embeddings/oleObject83.bin"/><Relationship Id="rId153" Type="http://schemas.openxmlformats.org/officeDocument/2006/relationships/oleObject" Target="../embeddings/oleObject148.bin"/><Relationship Id="rId360" Type="http://schemas.openxmlformats.org/officeDocument/2006/relationships/oleObject" Target="../embeddings/oleObject355.bin"/><Relationship Id="rId598" Type="http://schemas.openxmlformats.org/officeDocument/2006/relationships/oleObject" Target="../embeddings/oleObject593.bin"/><Relationship Id="rId819" Type="http://schemas.openxmlformats.org/officeDocument/2006/relationships/oleObject" Target="../embeddings/oleObject814.bin"/><Relationship Id="rId1004" Type="http://schemas.openxmlformats.org/officeDocument/2006/relationships/oleObject" Target="../embeddings/oleObject999.bin"/><Relationship Id="rId220" Type="http://schemas.openxmlformats.org/officeDocument/2006/relationships/oleObject" Target="../embeddings/oleObject215.bin"/><Relationship Id="rId458" Type="http://schemas.openxmlformats.org/officeDocument/2006/relationships/oleObject" Target="../embeddings/oleObject453.bin"/><Relationship Id="rId665" Type="http://schemas.openxmlformats.org/officeDocument/2006/relationships/oleObject" Target="../embeddings/oleObject660.bin"/><Relationship Id="rId872" Type="http://schemas.openxmlformats.org/officeDocument/2006/relationships/oleObject" Target="../embeddings/oleObject867.bin"/><Relationship Id="rId15" Type="http://schemas.openxmlformats.org/officeDocument/2006/relationships/oleObject" Target="../embeddings/oleObject10.bin"/><Relationship Id="rId318" Type="http://schemas.openxmlformats.org/officeDocument/2006/relationships/oleObject" Target="../embeddings/oleObject313.bin"/><Relationship Id="rId525" Type="http://schemas.openxmlformats.org/officeDocument/2006/relationships/oleObject" Target="../embeddings/oleObject520.bin"/><Relationship Id="rId732" Type="http://schemas.openxmlformats.org/officeDocument/2006/relationships/oleObject" Target="../embeddings/oleObject727.bin"/><Relationship Id="rId99" Type="http://schemas.openxmlformats.org/officeDocument/2006/relationships/oleObject" Target="../embeddings/oleObject94.bin"/><Relationship Id="rId164" Type="http://schemas.openxmlformats.org/officeDocument/2006/relationships/oleObject" Target="../embeddings/oleObject159.bin"/><Relationship Id="rId371" Type="http://schemas.openxmlformats.org/officeDocument/2006/relationships/oleObject" Target="../embeddings/oleObject366.bin"/><Relationship Id="rId1015" Type="http://schemas.openxmlformats.org/officeDocument/2006/relationships/oleObject" Target="../embeddings/oleObject1010.bin"/><Relationship Id="rId469" Type="http://schemas.openxmlformats.org/officeDocument/2006/relationships/oleObject" Target="../embeddings/oleObject464.bin"/><Relationship Id="rId676" Type="http://schemas.openxmlformats.org/officeDocument/2006/relationships/oleObject" Target="../embeddings/oleObject671.bin"/><Relationship Id="rId883" Type="http://schemas.openxmlformats.org/officeDocument/2006/relationships/oleObject" Target="../embeddings/oleObject878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329" Type="http://schemas.openxmlformats.org/officeDocument/2006/relationships/oleObject" Target="../embeddings/oleObject324.bin"/><Relationship Id="rId536" Type="http://schemas.openxmlformats.org/officeDocument/2006/relationships/oleObject" Target="../embeddings/oleObject531.bin"/><Relationship Id="rId175" Type="http://schemas.openxmlformats.org/officeDocument/2006/relationships/oleObject" Target="../embeddings/oleObject170.bin"/><Relationship Id="rId743" Type="http://schemas.openxmlformats.org/officeDocument/2006/relationships/oleObject" Target="../embeddings/oleObject738.bin"/><Relationship Id="rId950" Type="http://schemas.openxmlformats.org/officeDocument/2006/relationships/oleObject" Target="../embeddings/oleObject945.bin"/><Relationship Id="rId1026" Type="http://schemas.openxmlformats.org/officeDocument/2006/relationships/oleObject" Target="../embeddings/oleObject1021.bin"/><Relationship Id="rId382" Type="http://schemas.openxmlformats.org/officeDocument/2006/relationships/oleObject" Target="../embeddings/oleObject377.bin"/><Relationship Id="rId603" Type="http://schemas.openxmlformats.org/officeDocument/2006/relationships/oleObject" Target="../embeddings/oleObject598.bin"/><Relationship Id="rId687" Type="http://schemas.openxmlformats.org/officeDocument/2006/relationships/oleObject" Target="../embeddings/oleObject682.bin"/><Relationship Id="rId810" Type="http://schemas.openxmlformats.org/officeDocument/2006/relationships/oleObject" Target="../embeddings/oleObject805.bin"/><Relationship Id="rId908" Type="http://schemas.openxmlformats.org/officeDocument/2006/relationships/oleObject" Target="../embeddings/oleObject903.bin"/><Relationship Id="rId242" Type="http://schemas.openxmlformats.org/officeDocument/2006/relationships/oleObject" Target="../embeddings/oleObject237.bin"/><Relationship Id="rId894" Type="http://schemas.openxmlformats.org/officeDocument/2006/relationships/oleObject" Target="../embeddings/oleObject889.bin"/><Relationship Id="rId37" Type="http://schemas.openxmlformats.org/officeDocument/2006/relationships/oleObject" Target="../embeddings/oleObject32.bin"/><Relationship Id="rId102" Type="http://schemas.openxmlformats.org/officeDocument/2006/relationships/oleObject" Target="../embeddings/oleObject97.bin"/><Relationship Id="rId547" Type="http://schemas.openxmlformats.org/officeDocument/2006/relationships/oleObject" Target="../embeddings/oleObject542.bin"/><Relationship Id="rId754" Type="http://schemas.openxmlformats.org/officeDocument/2006/relationships/oleObject" Target="../embeddings/oleObject749.bin"/><Relationship Id="rId961" Type="http://schemas.openxmlformats.org/officeDocument/2006/relationships/oleObject" Target="../embeddings/oleObject956.bin"/><Relationship Id="rId90" Type="http://schemas.openxmlformats.org/officeDocument/2006/relationships/oleObject" Target="../embeddings/oleObject85.bin"/><Relationship Id="rId186" Type="http://schemas.openxmlformats.org/officeDocument/2006/relationships/oleObject" Target="../embeddings/oleObject181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614" Type="http://schemas.openxmlformats.org/officeDocument/2006/relationships/oleObject" Target="../embeddings/oleObject609.bin"/><Relationship Id="rId821" Type="http://schemas.openxmlformats.org/officeDocument/2006/relationships/oleObject" Target="../embeddings/oleObject816.bin"/><Relationship Id="rId253" Type="http://schemas.openxmlformats.org/officeDocument/2006/relationships/oleObject" Target="../embeddings/oleObject248.bin"/><Relationship Id="rId460" Type="http://schemas.openxmlformats.org/officeDocument/2006/relationships/oleObject" Target="../embeddings/oleObject455.bin"/><Relationship Id="rId698" Type="http://schemas.openxmlformats.org/officeDocument/2006/relationships/oleObject" Target="../embeddings/oleObject693.bin"/><Relationship Id="rId919" Type="http://schemas.openxmlformats.org/officeDocument/2006/relationships/oleObject" Target="../embeddings/oleObject914.bin"/><Relationship Id="rId48" Type="http://schemas.openxmlformats.org/officeDocument/2006/relationships/oleObject" Target="../embeddings/oleObject43.bin"/><Relationship Id="rId113" Type="http://schemas.openxmlformats.org/officeDocument/2006/relationships/oleObject" Target="../embeddings/oleObject108.bin"/><Relationship Id="rId320" Type="http://schemas.openxmlformats.org/officeDocument/2006/relationships/oleObject" Target="../embeddings/oleObject315.bin"/><Relationship Id="rId558" Type="http://schemas.openxmlformats.org/officeDocument/2006/relationships/oleObject" Target="../embeddings/oleObject553.bin"/><Relationship Id="rId765" Type="http://schemas.openxmlformats.org/officeDocument/2006/relationships/oleObject" Target="../embeddings/oleObject760.bin"/><Relationship Id="rId972" Type="http://schemas.openxmlformats.org/officeDocument/2006/relationships/oleObject" Target="../embeddings/oleObject967.bin"/><Relationship Id="rId197" Type="http://schemas.openxmlformats.org/officeDocument/2006/relationships/oleObject" Target="../embeddings/oleObject192.bin"/><Relationship Id="rId418" Type="http://schemas.openxmlformats.org/officeDocument/2006/relationships/oleObject" Target="../embeddings/oleObject413.bin"/><Relationship Id="rId625" Type="http://schemas.openxmlformats.org/officeDocument/2006/relationships/oleObject" Target="../embeddings/oleObject620.bin"/><Relationship Id="rId832" Type="http://schemas.openxmlformats.org/officeDocument/2006/relationships/oleObject" Target="../embeddings/oleObject827.bin"/><Relationship Id="rId264" Type="http://schemas.openxmlformats.org/officeDocument/2006/relationships/oleObject" Target="../embeddings/oleObject259.bin"/><Relationship Id="rId471" Type="http://schemas.openxmlformats.org/officeDocument/2006/relationships/oleObject" Target="../embeddings/oleObject466.bin"/><Relationship Id="rId59" Type="http://schemas.openxmlformats.org/officeDocument/2006/relationships/oleObject" Target="../embeddings/oleObject54.bin"/><Relationship Id="rId124" Type="http://schemas.openxmlformats.org/officeDocument/2006/relationships/oleObject" Target="../embeddings/oleObject119.bin"/><Relationship Id="rId569" Type="http://schemas.openxmlformats.org/officeDocument/2006/relationships/oleObject" Target="../embeddings/oleObject564.bin"/><Relationship Id="rId776" Type="http://schemas.openxmlformats.org/officeDocument/2006/relationships/oleObject" Target="../embeddings/oleObject771.bin"/><Relationship Id="rId983" Type="http://schemas.openxmlformats.org/officeDocument/2006/relationships/oleObject" Target="../embeddings/oleObject978.bin"/><Relationship Id="rId331" Type="http://schemas.openxmlformats.org/officeDocument/2006/relationships/oleObject" Target="../embeddings/oleObject326.bin"/><Relationship Id="rId429" Type="http://schemas.openxmlformats.org/officeDocument/2006/relationships/oleObject" Target="../embeddings/oleObject424.bin"/><Relationship Id="rId636" Type="http://schemas.openxmlformats.org/officeDocument/2006/relationships/oleObject" Target="../embeddings/oleObject631.bin"/><Relationship Id="rId843" Type="http://schemas.openxmlformats.org/officeDocument/2006/relationships/oleObject" Target="../embeddings/oleObject838.bin"/><Relationship Id="rId275" Type="http://schemas.openxmlformats.org/officeDocument/2006/relationships/oleObject" Target="../embeddings/oleObject270.bin"/><Relationship Id="rId482" Type="http://schemas.openxmlformats.org/officeDocument/2006/relationships/oleObject" Target="../embeddings/oleObject477.bin"/><Relationship Id="rId703" Type="http://schemas.openxmlformats.org/officeDocument/2006/relationships/oleObject" Target="../embeddings/oleObject698.bin"/><Relationship Id="rId910" Type="http://schemas.openxmlformats.org/officeDocument/2006/relationships/oleObject" Target="../embeddings/oleObject905.bin"/><Relationship Id="rId135" Type="http://schemas.openxmlformats.org/officeDocument/2006/relationships/oleObject" Target="../embeddings/oleObject130.bin"/><Relationship Id="rId342" Type="http://schemas.openxmlformats.org/officeDocument/2006/relationships/oleObject" Target="../embeddings/oleObject337.bin"/><Relationship Id="rId787" Type="http://schemas.openxmlformats.org/officeDocument/2006/relationships/oleObject" Target="../embeddings/oleObject782.bin"/><Relationship Id="rId994" Type="http://schemas.openxmlformats.org/officeDocument/2006/relationships/oleObject" Target="../embeddings/oleObject989.bin"/><Relationship Id="rId202" Type="http://schemas.openxmlformats.org/officeDocument/2006/relationships/oleObject" Target="../embeddings/oleObject197.bin"/><Relationship Id="rId647" Type="http://schemas.openxmlformats.org/officeDocument/2006/relationships/oleObject" Target="../embeddings/oleObject642.bin"/><Relationship Id="rId854" Type="http://schemas.openxmlformats.org/officeDocument/2006/relationships/oleObject" Target="../embeddings/oleObject849.bin"/><Relationship Id="rId286" Type="http://schemas.openxmlformats.org/officeDocument/2006/relationships/oleObject" Target="../embeddings/oleObject281.bin"/><Relationship Id="rId493" Type="http://schemas.openxmlformats.org/officeDocument/2006/relationships/oleObject" Target="../embeddings/oleObject488.bin"/><Relationship Id="rId507" Type="http://schemas.openxmlformats.org/officeDocument/2006/relationships/oleObject" Target="../embeddings/oleObject502.bin"/><Relationship Id="rId714" Type="http://schemas.openxmlformats.org/officeDocument/2006/relationships/oleObject" Target="../embeddings/oleObject709.bin"/><Relationship Id="rId921" Type="http://schemas.openxmlformats.org/officeDocument/2006/relationships/oleObject" Target="../embeddings/oleObject916.bin"/><Relationship Id="rId50" Type="http://schemas.openxmlformats.org/officeDocument/2006/relationships/oleObject" Target="../embeddings/oleObject45.bin"/><Relationship Id="rId146" Type="http://schemas.openxmlformats.org/officeDocument/2006/relationships/oleObject" Target="../embeddings/oleObject141.bin"/><Relationship Id="rId353" Type="http://schemas.openxmlformats.org/officeDocument/2006/relationships/oleObject" Target="../embeddings/oleObject348.bin"/><Relationship Id="rId560" Type="http://schemas.openxmlformats.org/officeDocument/2006/relationships/oleObject" Target="../embeddings/oleObject555.bin"/><Relationship Id="rId798" Type="http://schemas.openxmlformats.org/officeDocument/2006/relationships/oleObject" Target="../embeddings/oleObject793.bin"/><Relationship Id="rId213" Type="http://schemas.openxmlformats.org/officeDocument/2006/relationships/oleObject" Target="../embeddings/oleObject208.bin"/><Relationship Id="rId420" Type="http://schemas.openxmlformats.org/officeDocument/2006/relationships/oleObject" Target="../embeddings/oleObject415.bin"/><Relationship Id="rId658" Type="http://schemas.openxmlformats.org/officeDocument/2006/relationships/oleObject" Target="../embeddings/oleObject653.bin"/><Relationship Id="rId865" Type="http://schemas.openxmlformats.org/officeDocument/2006/relationships/oleObject" Target="../embeddings/oleObject860.bin"/><Relationship Id="rId297" Type="http://schemas.openxmlformats.org/officeDocument/2006/relationships/oleObject" Target="../embeddings/oleObject292.bin"/><Relationship Id="rId518" Type="http://schemas.openxmlformats.org/officeDocument/2006/relationships/oleObject" Target="../embeddings/oleObject513.bin"/><Relationship Id="rId725" Type="http://schemas.openxmlformats.org/officeDocument/2006/relationships/oleObject" Target="../embeddings/oleObject720.bin"/><Relationship Id="rId932" Type="http://schemas.openxmlformats.org/officeDocument/2006/relationships/oleObject" Target="../embeddings/oleObject927.bin"/><Relationship Id="rId157" Type="http://schemas.openxmlformats.org/officeDocument/2006/relationships/oleObject" Target="../embeddings/oleObject152.bin"/><Relationship Id="rId364" Type="http://schemas.openxmlformats.org/officeDocument/2006/relationships/oleObject" Target="../embeddings/oleObject359.bin"/><Relationship Id="rId1008" Type="http://schemas.openxmlformats.org/officeDocument/2006/relationships/oleObject" Target="../embeddings/oleObject1003.bin"/><Relationship Id="rId61" Type="http://schemas.openxmlformats.org/officeDocument/2006/relationships/oleObject" Target="../embeddings/oleObject56.bin"/><Relationship Id="rId571" Type="http://schemas.openxmlformats.org/officeDocument/2006/relationships/oleObject" Target="../embeddings/oleObject566.bin"/><Relationship Id="rId669" Type="http://schemas.openxmlformats.org/officeDocument/2006/relationships/oleObject" Target="../embeddings/oleObject664.bin"/><Relationship Id="rId876" Type="http://schemas.openxmlformats.org/officeDocument/2006/relationships/oleObject" Target="../embeddings/oleObject871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431" Type="http://schemas.openxmlformats.org/officeDocument/2006/relationships/oleObject" Target="../embeddings/oleObject426.bin"/><Relationship Id="rId529" Type="http://schemas.openxmlformats.org/officeDocument/2006/relationships/oleObject" Target="../embeddings/oleObject524.bin"/><Relationship Id="rId736" Type="http://schemas.openxmlformats.org/officeDocument/2006/relationships/oleObject" Target="../embeddings/oleObject731.bin"/><Relationship Id="rId168" Type="http://schemas.openxmlformats.org/officeDocument/2006/relationships/oleObject" Target="../embeddings/oleObject163.bin"/><Relationship Id="rId943" Type="http://schemas.openxmlformats.org/officeDocument/2006/relationships/oleObject" Target="../embeddings/oleObject938.bin"/><Relationship Id="rId1019" Type="http://schemas.openxmlformats.org/officeDocument/2006/relationships/oleObject" Target="../embeddings/oleObject1014.bin"/><Relationship Id="rId72" Type="http://schemas.openxmlformats.org/officeDocument/2006/relationships/oleObject" Target="../embeddings/oleObject67.bin"/><Relationship Id="rId375" Type="http://schemas.openxmlformats.org/officeDocument/2006/relationships/oleObject" Target="../embeddings/oleObject370.bin"/><Relationship Id="rId582" Type="http://schemas.openxmlformats.org/officeDocument/2006/relationships/oleObject" Target="../embeddings/oleObject577.bin"/><Relationship Id="rId803" Type="http://schemas.openxmlformats.org/officeDocument/2006/relationships/oleObject" Target="../embeddings/oleObject798.bin"/><Relationship Id="rId3" Type="http://schemas.openxmlformats.org/officeDocument/2006/relationships/vmlDrawing" Target="../drawings/vmlDrawing1.vml"/><Relationship Id="rId235" Type="http://schemas.openxmlformats.org/officeDocument/2006/relationships/oleObject" Target="../embeddings/oleObject230.bin"/><Relationship Id="rId442" Type="http://schemas.openxmlformats.org/officeDocument/2006/relationships/oleObject" Target="../embeddings/oleObject437.bin"/><Relationship Id="rId887" Type="http://schemas.openxmlformats.org/officeDocument/2006/relationships/oleObject" Target="../embeddings/oleObject882.bin"/><Relationship Id="rId302" Type="http://schemas.openxmlformats.org/officeDocument/2006/relationships/oleObject" Target="../embeddings/oleObject297.bin"/><Relationship Id="rId747" Type="http://schemas.openxmlformats.org/officeDocument/2006/relationships/oleObject" Target="../embeddings/oleObject742.bin"/><Relationship Id="rId954" Type="http://schemas.openxmlformats.org/officeDocument/2006/relationships/oleObject" Target="../embeddings/oleObject949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86" Type="http://schemas.openxmlformats.org/officeDocument/2006/relationships/oleObject" Target="../embeddings/oleObject381.bin"/><Relationship Id="rId593" Type="http://schemas.openxmlformats.org/officeDocument/2006/relationships/oleObject" Target="../embeddings/oleObject588.bin"/><Relationship Id="rId607" Type="http://schemas.openxmlformats.org/officeDocument/2006/relationships/oleObject" Target="../embeddings/oleObject602.bin"/><Relationship Id="rId814" Type="http://schemas.openxmlformats.org/officeDocument/2006/relationships/oleObject" Target="../embeddings/oleObject809.bin"/><Relationship Id="rId246" Type="http://schemas.openxmlformats.org/officeDocument/2006/relationships/oleObject" Target="../embeddings/oleObject241.bin"/><Relationship Id="rId453" Type="http://schemas.openxmlformats.org/officeDocument/2006/relationships/oleObject" Target="../embeddings/oleObject448.bin"/><Relationship Id="rId660" Type="http://schemas.openxmlformats.org/officeDocument/2006/relationships/oleObject" Target="../embeddings/oleObject655.bin"/><Relationship Id="rId898" Type="http://schemas.openxmlformats.org/officeDocument/2006/relationships/oleObject" Target="../embeddings/oleObject893.bin"/><Relationship Id="rId106" Type="http://schemas.openxmlformats.org/officeDocument/2006/relationships/oleObject" Target="../embeddings/oleObject101.bin"/><Relationship Id="rId313" Type="http://schemas.openxmlformats.org/officeDocument/2006/relationships/oleObject" Target="../embeddings/oleObject308.bin"/><Relationship Id="rId758" Type="http://schemas.openxmlformats.org/officeDocument/2006/relationships/oleObject" Target="../embeddings/oleObject753.bin"/><Relationship Id="rId965" Type="http://schemas.openxmlformats.org/officeDocument/2006/relationships/oleObject" Target="../embeddings/oleObject960.bin"/><Relationship Id="rId10" Type="http://schemas.openxmlformats.org/officeDocument/2006/relationships/oleObject" Target="../embeddings/oleObject5.bin"/><Relationship Id="rId94" Type="http://schemas.openxmlformats.org/officeDocument/2006/relationships/oleObject" Target="../embeddings/oleObject89.bin"/><Relationship Id="rId397" Type="http://schemas.openxmlformats.org/officeDocument/2006/relationships/oleObject" Target="../embeddings/oleObject392.bin"/><Relationship Id="rId520" Type="http://schemas.openxmlformats.org/officeDocument/2006/relationships/oleObject" Target="../embeddings/oleObject515.bin"/><Relationship Id="rId618" Type="http://schemas.openxmlformats.org/officeDocument/2006/relationships/oleObject" Target="../embeddings/oleObject613.bin"/><Relationship Id="rId825" Type="http://schemas.openxmlformats.org/officeDocument/2006/relationships/oleObject" Target="../embeddings/oleObject820.bin"/><Relationship Id="rId257" Type="http://schemas.openxmlformats.org/officeDocument/2006/relationships/oleObject" Target="../embeddings/oleObject252.bin"/><Relationship Id="rId464" Type="http://schemas.openxmlformats.org/officeDocument/2006/relationships/oleObject" Target="../embeddings/oleObject459.bin"/><Relationship Id="rId1010" Type="http://schemas.openxmlformats.org/officeDocument/2006/relationships/oleObject" Target="../embeddings/oleObject1005.bin"/><Relationship Id="rId117" Type="http://schemas.openxmlformats.org/officeDocument/2006/relationships/oleObject" Target="../embeddings/oleObject112.bin"/><Relationship Id="rId671" Type="http://schemas.openxmlformats.org/officeDocument/2006/relationships/oleObject" Target="../embeddings/oleObject666.bin"/><Relationship Id="rId769" Type="http://schemas.openxmlformats.org/officeDocument/2006/relationships/oleObject" Target="../embeddings/oleObject764.bin"/><Relationship Id="rId976" Type="http://schemas.openxmlformats.org/officeDocument/2006/relationships/oleObject" Target="../embeddings/oleObject971.bin"/><Relationship Id="rId324" Type="http://schemas.openxmlformats.org/officeDocument/2006/relationships/oleObject" Target="../embeddings/oleObject319.bin"/><Relationship Id="rId531" Type="http://schemas.openxmlformats.org/officeDocument/2006/relationships/oleObject" Target="../embeddings/oleObject526.bin"/><Relationship Id="rId629" Type="http://schemas.openxmlformats.org/officeDocument/2006/relationships/oleObject" Target="../embeddings/oleObject6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102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J137"/>
  <sheetViews>
    <sheetView workbookViewId="0">
      <selection activeCell="J137" sqref="A1:J137"/>
    </sheetView>
    <sheetView tabSelected="1" topLeftCell="D115" workbookViewId="1">
      <selection activeCell="D15" sqref="D15"/>
    </sheetView>
  </sheetViews>
  <sheetFormatPr defaultRowHeight="15" x14ac:dyDescent="0.25"/>
  <cols>
    <col min="1" max="1" width="13" customWidth="1"/>
    <col min="3" max="3" width="13.85546875" style="253" bestFit="1" customWidth="1"/>
    <col min="4" max="4" width="41.140625" style="2" customWidth="1"/>
    <col min="6" max="6" width="11.140625" style="1" customWidth="1"/>
    <col min="7" max="7" width="9.85546875" style="1" customWidth="1"/>
    <col min="8" max="9" width="10.5703125" style="1" customWidth="1"/>
    <col min="10" max="10" width="10.85546875" style="1" customWidth="1"/>
  </cols>
  <sheetData>
    <row r="1" spans="1:10" x14ac:dyDescent="0.25">
      <c r="D1" s="267"/>
      <c r="F1" s="5"/>
      <c r="G1" s="5"/>
      <c r="H1" s="5"/>
      <c r="I1" s="5"/>
      <c r="J1" s="5"/>
    </row>
    <row r="2" spans="1:10" ht="21" x14ac:dyDescent="0.35">
      <c r="A2" s="136" t="s">
        <v>79</v>
      </c>
      <c r="B2" s="137"/>
      <c r="C2" s="137"/>
      <c r="D2" s="137"/>
      <c r="E2" s="137"/>
      <c r="F2" s="137"/>
      <c r="G2" s="137"/>
      <c r="H2" s="137"/>
      <c r="I2" s="137"/>
      <c r="J2" s="138"/>
    </row>
    <row r="3" spans="1:10" ht="15.75" x14ac:dyDescent="0.25">
      <c r="A3" s="139" t="s">
        <v>82</v>
      </c>
      <c r="B3" s="140"/>
      <c r="C3" s="140"/>
      <c r="D3" s="140"/>
      <c r="E3" s="140"/>
      <c r="F3" s="140"/>
      <c r="G3" s="140"/>
      <c r="H3" s="140"/>
      <c r="I3" s="140"/>
      <c r="J3" s="141"/>
    </row>
    <row r="4" spans="1:10" ht="15.75" x14ac:dyDescent="0.25">
      <c r="A4" s="139" t="s">
        <v>80</v>
      </c>
      <c r="B4" s="140"/>
      <c r="C4" s="140"/>
      <c r="D4" s="140"/>
      <c r="E4" s="140"/>
      <c r="F4" s="140"/>
      <c r="G4" s="140"/>
      <c r="H4" s="140"/>
      <c r="I4" s="140"/>
      <c r="J4" s="141"/>
    </row>
    <row r="5" spans="1:10" x14ac:dyDescent="0.25">
      <c r="A5" s="6"/>
      <c r="B5" s="7" t="s">
        <v>83</v>
      </c>
      <c r="C5" s="135"/>
      <c r="D5" s="268"/>
      <c r="E5" s="8"/>
      <c r="F5" s="9"/>
      <c r="G5" s="9"/>
      <c r="H5" s="9"/>
      <c r="I5" s="9"/>
      <c r="J5" s="10"/>
    </row>
    <row r="6" spans="1:10" x14ac:dyDescent="0.25">
      <c r="A6" s="6"/>
      <c r="B6" s="7" t="s">
        <v>517</v>
      </c>
      <c r="C6" s="135"/>
      <c r="D6" s="269"/>
      <c r="E6" s="8" t="s">
        <v>81</v>
      </c>
      <c r="F6" s="9"/>
      <c r="G6" s="9"/>
      <c r="H6" s="9"/>
      <c r="I6" s="9"/>
      <c r="J6" s="10"/>
    </row>
    <row r="7" spans="1:10" x14ac:dyDescent="0.25">
      <c r="A7" s="12"/>
      <c r="B7" s="13" t="s">
        <v>518</v>
      </c>
      <c r="C7" s="254"/>
      <c r="D7" s="14"/>
      <c r="E7" s="15"/>
      <c r="F7" s="16"/>
      <c r="G7" s="16"/>
      <c r="H7" s="16"/>
      <c r="I7" s="16"/>
      <c r="J7" s="17"/>
    </row>
    <row r="9" spans="1:10" ht="30" x14ac:dyDescent="0.25">
      <c r="A9" s="255" t="s">
        <v>0</v>
      </c>
      <c r="B9" s="255" t="s">
        <v>1</v>
      </c>
      <c r="C9" s="255" t="s">
        <v>513</v>
      </c>
      <c r="D9" s="255" t="s">
        <v>2</v>
      </c>
      <c r="E9" s="255" t="s">
        <v>3</v>
      </c>
      <c r="F9" s="256" t="s">
        <v>4</v>
      </c>
      <c r="G9" s="256" t="s">
        <v>5</v>
      </c>
      <c r="H9" s="256" t="s">
        <v>6</v>
      </c>
      <c r="I9" s="256" t="s">
        <v>7</v>
      </c>
      <c r="J9" s="256" t="s">
        <v>8</v>
      </c>
    </row>
    <row r="10" spans="1:10" s="2" customFormat="1" x14ac:dyDescent="0.25">
      <c r="A10" s="257" t="s">
        <v>205</v>
      </c>
      <c r="B10" s="257"/>
      <c r="C10" s="258"/>
      <c r="D10" s="270" t="s">
        <v>206</v>
      </c>
      <c r="E10" s="257"/>
      <c r="F10" s="259"/>
      <c r="G10" s="259"/>
      <c r="H10" s="259"/>
      <c r="I10" s="259" t="s">
        <v>9</v>
      </c>
      <c r="J10" s="259"/>
    </row>
    <row r="11" spans="1:10" s="2" customFormat="1" x14ac:dyDescent="0.25">
      <c r="A11" s="260" t="s">
        <v>207</v>
      </c>
      <c r="B11" s="260"/>
      <c r="C11" s="261"/>
      <c r="D11" s="3" t="s">
        <v>208</v>
      </c>
      <c r="E11" s="260"/>
      <c r="F11" s="262"/>
      <c r="G11" s="262"/>
      <c r="H11" s="262"/>
      <c r="I11" s="262" t="s">
        <v>9</v>
      </c>
      <c r="J11" s="262"/>
    </row>
    <row r="12" spans="1:10" s="2" customFormat="1" ht="15" customHeight="1" x14ac:dyDescent="0.25">
      <c r="A12" s="260" t="s">
        <v>209</v>
      </c>
      <c r="B12" s="260" t="s">
        <v>210</v>
      </c>
      <c r="C12" s="261"/>
      <c r="D12" s="3" t="s">
        <v>211</v>
      </c>
      <c r="E12" s="260" t="s">
        <v>212</v>
      </c>
      <c r="F12" s="262">
        <v>3</v>
      </c>
      <c r="G12" s="262">
        <v>0</v>
      </c>
      <c r="H12" s="262">
        <v>9992</v>
      </c>
      <c r="I12" s="262">
        <f>SUM(G12:H12)</f>
        <v>9992</v>
      </c>
      <c r="J12" s="262">
        <f>TRUNC((F12*I12),2)</f>
        <v>29976</v>
      </c>
    </row>
    <row r="13" spans="1:10" s="2" customFormat="1" x14ac:dyDescent="0.25">
      <c r="A13" s="260" t="s">
        <v>213</v>
      </c>
      <c r="B13" s="260"/>
      <c r="C13" s="261"/>
      <c r="D13" s="3" t="s">
        <v>214</v>
      </c>
      <c r="E13" s="260"/>
      <c r="F13" s="262"/>
      <c r="G13" s="262"/>
      <c r="H13" s="262"/>
      <c r="I13" s="262" t="s">
        <v>9</v>
      </c>
      <c r="J13" s="262"/>
    </row>
    <row r="14" spans="1:10" s="2" customFormat="1" ht="30" x14ac:dyDescent="0.25">
      <c r="A14" s="260" t="s">
        <v>215</v>
      </c>
      <c r="B14" s="260" t="s">
        <v>216</v>
      </c>
      <c r="C14" s="261" t="s">
        <v>217</v>
      </c>
      <c r="D14" s="3" t="s">
        <v>218</v>
      </c>
      <c r="E14" s="260" t="s">
        <v>39</v>
      </c>
      <c r="F14" s="262">
        <v>12</v>
      </c>
      <c r="G14" s="262">
        <v>227.37</v>
      </c>
      <c r="H14" s="262">
        <v>27.3</v>
      </c>
      <c r="I14" s="262">
        <f>SUM(G14:H14)</f>
        <v>254.67000000000002</v>
      </c>
      <c r="J14" s="262">
        <f>TRUNC((F14*I14),2)</f>
        <v>3056.04</v>
      </c>
    </row>
    <row r="15" spans="1:10" s="2" customFormat="1" ht="105" x14ac:dyDescent="0.25">
      <c r="A15" s="260" t="s">
        <v>219</v>
      </c>
      <c r="B15" s="260" t="s">
        <v>220</v>
      </c>
      <c r="C15" s="261" t="s">
        <v>221</v>
      </c>
      <c r="D15" s="3" t="s">
        <v>222</v>
      </c>
      <c r="E15" s="260" t="s">
        <v>212</v>
      </c>
      <c r="F15" s="262">
        <v>3</v>
      </c>
      <c r="G15" s="262">
        <v>741.09</v>
      </c>
      <c r="H15" s="262">
        <v>0</v>
      </c>
      <c r="I15" s="262">
        <f>SUM(G15:H15)</f>
        <v>741.09</v>
      </c>
      <c r="J15" s="262">
        <f>TRUNC((F15*I15),2)</f>
        <v>2223.27</v>
      </c>
    </row>
    <row r="16" spans="1:10" s="2" customFormat="1" ht="45" x14ac:dyDescent="0.25">
      <c r="A16" s="260" t="s">
        <v>223</v>
      </c>
      <c r="B16" s="260" t="s">
        <v>224</v>
      </c>
      <c r="C16" s="261">
        <v>21602</v>
      </c>
      <c r="D16" s="3" t="s">
        <v>225</v>
      </c>
      <c r="E16" s="260" t="s">
        <v>39</v>
      </c>
      <c r="F16" s="262">
        <v>135.94</v>
      </c>
      <c r="G16" s="262">
        <v>11.63</v>
      </c>
      <c r="H16" s="262">
        <v>0</v>
      </c>
      <c r="I16" s="262">
        <f>SUM(G16:H16)</f>
        <v>11.63</v>
      </c>
      <c r="J16" s="262">
        <f>TRUNC((F16*I16),2)</f>
        <v>1580.98</v>
      </c>
    </row>
    <row r="17" spans="1:10" s="2" customFormat="1" x14ac:dyDescent="0.25">
      <c r="A17" s="260" t="s">
        <v>226</v>
      </c>
      <c r="B17" s="260" t="s">
        <v>227</v>
      </c>
      <c r="C17" s="261">
        <v>20200</v>
      </c>
      <c r="D17" s="3" t="s">
        <v>138</v>
      </c>
      <c r="E17" s="260" t="s">
        <v>39</v>
      </c>
      <c r="F17" s="262">
        <v>135.94</v>
      </c>
      <c r="G17" s="262">
        <v>1.59</v>
      </c>
      <c r="H17" s="262">
        <v>0</v>
      </c>
      <c r="I17" s="262">
        <f>SUM(G17:H17)</f>
        <v>1.59</v>
      </c>
      <c r="J17" s="262">
        <f>TRUNC((F17*I17),2)</f>
        <v>216.14</v>
      </c>
    </row>
    <row r="18" spans="1:10" s="2" customFormat="1" x14ac:dyDescent="0.25">
      <c r="A18" s="260" t="s">
        <v>228</v>
      </c>
      <c r="B18" s="260"/>
      <c r="C18" s="261"/>
      <c r="D18" s="3" t="s">
        <v>229</v>
      </c>
      <c r="E18" s="260" t="s">
        <v>13</v>
      </c>
      <c r="F18" s="262">
        <v>1</v>
      </c>
      <c r="G18" s="262">
        <v>178.34</v>
      </c>
      <c r="H18" s="262">
        <v>0</v>
      </c>
      <c r="I18" s="262">
        <f>SUM(G18:H18)</f>
        <v>178.34</v>
      </c>
      <c r="J18" s="262">
        <f>TRUNC((F18*I18),2)</f>
        <v>178.34</v>
      </c>
    </row>
    <row r="19" spans="1:10" s="2" customFormat="1" x14ac:dyDescent="0.25">
      <c r="A19" s="263" t="s">
        <v>230</v>
      </c>
      <c r="B19" s="263"/>
      <c r="C19" s="263"/>
      <c r="D19" s="263"/>
      <c r="E19" s="263"/>
      <c r="F19" s="263"/>
      <c r="G19" s="263"/>
      <c r="H19" s="263"/>
      <c r="I19" s="263"/>
      <c r="J19" s="264">
        <f>SUM(J11:J18)</f>
        <v>37230.769999999997</v>
      </c>
    </row>
    <row r="20" spans="1:10" s="2" customFormat="1" x14ac:dyDescent="0.25">
      <c r="A20" s="260" t="s">
        <v>231</v>
      </c>
      <c r="B20" s="260"/>
      <c r="C20" s="261"/>
      <c r="D20" s="3" t="s">
        <v>232</v>
      </c>
      <c r="E20" s="260"/>
      <c r="F20" s="262"/>
      <c r="G20" s="262"/>
      <c r="H20" s="262"/>
      <c r="I20" s="262" t="s">
        <v>9</v>
      </c>
      <c r="J20" s="262"/>
    </row>
    <row r="21" spans="1:10" s="2" customFormat="1" ht="30" x14ac:dyDescent="0.25">
      <c r="A21" s="260" t="s">
        <v>233</v>
      </c>
      <c r="B21" s="260" t="s">
        <v>11</v>
      </c>
      <c r="C21" s="261">
        <v>83566</v>
      </c>
      <c r="D21" s="3" t="s">
        <v>12</v>
      </c>
      <c r="E21" s="260" t="s">
        <v>13</v>
      </c>
      <c r="F21" s="262">
        <v>209</v>
      </c>
      <c r="G21" s="262">
        <v>19.78</v>
      </c>
      <c r="H21" s="262">
        <v>4.0199999999999996</v>
      </c>
      <c r="I21" s="262">
        <f>SUM(G21:H21)</f>
        <v>23.8</v>
      </c>
      <c r="J21" s="262">
        <f>TRUNC((F21*I21),2)</f>
        <v>4974.2</v>
      </c>
    </row>
    <row r="22" spans="1:10" s="2" customFormat="1" ht="45" x14ac:dyDescent="0.25">
      <c r="A22" s="260" t="s">
        <v>234</v>
      </c>
      <c r="B22" s="260" t="s">
        <v>23</v>
      </c>
      <c r="C22" s="261">
        <v>72331</v>
      </c>
      <c r="D22" s="3" t="s">
        <v>24</v>
      </c>
      <c r="E22" s="260" t="s">
        <v>13</v>
      </c>
      <c r="F22" s="262">
        <v>1</v>
      </c>
      <c r="G22" s="262">
        <v>6.28</v>
      </c>
      <c r="H22" s="262">
        <v>4.16</v>
      </c>
      <c r="I22" s="262">
        <f>SUM(G22:H22)</f>
        <v>10.440000000000001</v>
      </c>
      <c r="J22" s="262">
        <f>TRUNC((F22*I22),2)</f>
        <v>10.44</v>
      </c>
    </row>
    <row r="23" spans="1:10" s="2" customFormat="1" ht="45" x14ac:dyDescent="0.25">
      <c r="A23" s="260" t="s">
        <v>235</v>
      </c>
      <c r="B23" s="260" t="s">
        <v>25</v>
      </c>
      <c r="C23" s="261">
        <v>72936</v>
      </c>
      <c r="D23" s="3" t="s">
        <v>236</v>
      </c>
      <c r="E23" s="260" t="s">
        <v>16</v>
      </c>
      <c r="F23" s="262">
        <v>71</v>
      </c>
      <c r="G23" s="262">
        <v>3.59</v>
      </c>
      <c r="H23" s="262">
        <v>4.0199999999999996</v>
      </c>
      <c r="I23" s="262">
        <f>SUM(G23:H23)</f>
        <v>7.6099999999999994</v>
      </c>
      <c r="J23" s="262">
        <f>TRUNC((F23*I23),2)</f>
        <v>540.30999999999995</v>
      </c>
    </row>
    <row r="24" spans="1:10" s="2" customFormat="1" ht="45" x14ac:dyDescent="0.25">
      <c r="A24" s="260" t="s">
        <v>237</v>
      </c>
      <c r="B24" s="260" t="s">
        <v>34</v>
      </c>
      <c r="C24" s="261">
        <v>83415</v>
      </c>
      <c r="D24" s="3" t="s">
        <v>238</v>
      </c>
      <c r="E24" s="260" t="s">
        <v>16</v>
      </c>
      <c r="F24" s="262">
        <v>140</v>
      </c>
      <c r="G24" s="262">
        <v>27.37</v>
      </c>
      <c r="H24" s="262">
        <v>3.02</v>
      </c>
      <c r="I24" s="262">
        <f>SUM(G24:H24)</f>
        <v>30.39</v>
      </c>
      <c r="J24" s="262">
        <f>TRUNC((F24*I24),2)</f>
        <v>4254.6000000000004</v>
      </c>
    </row>
    <row r="25" spans="1:10" s="2" customFormat="1" ht="30" x14ac:dyDescent="0.25">
      <c r="A25" s="260" t="s">
        <v>239</v>
      </c>
      <c r="B25" s="260" t="s">
        <v>240</v>
      </c>
      <c r="C25" s="261">
        <v>72339</v>
      </c>
      <c r="D25" s="3" t="s">
        <v>241</v>
      </c>
      <c r="E25" s="260" t="s">
        <v>13</v>
      </c>
      <c r="F25" s="262">
        <v>7</v>
      </c>
      <c r="G25" s="262">
        <v>19</v>
      </c>
      <c r="H25" s="262">
        <v>9.06</v>
      </c>
      <c r="I25" s="262">
        <f>SUM(G25:H25)</f>
        <v>28.060000000000002</v>
      </c>
      <c r="J25" s="262">
        <f>TRUNC((F25*I25),2)</f>
        <v>196.42</v>
      </c>
    </row>
    <row r="26" spans="1:10" s="2" customFormat="1" ht="45" x14ac:dyDescent="0.25">
      <c r="A26" s="260" t="s">
        <v>242</v>
      </c>
      <c r="B26" s="260" t="s">
        <v>243</v>
      </c>
      <c r="C26" s="261">
        <v>83416</v>
      </c>
      <c r="D26" s="3" t="s">
        <v>15</v>
      </c>
      <c r="E26" s="260" t="s">
        <v>16</v>
      </c>
      <c r="F26" s="262">
        <v>500</v>
      </c>
      <c r="G26" s="262">
        <v>1.1399999999999999</v>
      </c>
      <c r="H26" s="262">
        <v>0.8</v>
      </c>
      <c r="I26" s="262">
        <f>SUM(G26:H26)</f>
        <v>1.94</v>
      </c>
      <c r="J26" s="262">
        <f>TRUNC((F26*I26),2)</f>
        <v>970</v>
      </c>
    </row>
    <row r="27" spans="1:10" s="2" customFormat="1" ht="45" x14ac:dyDescent="0.25">
      <c r="A27" s="260" t="s">
        <v>244</v>
      </c>
      <c r="B27" s="260" t="s">
        <v>245</v>
      </c>
      <c r="C27" s="261">
        <v>83417</v>
      </c>
      <c r="D27" s="3" t="s">
        <v>17</v>
      </c>
      <c r="E27" s="260" t="s">
        <v>16</v>
      </c>
      <c r="F27" s="262">
        <v>700</v>
      </c>
      <c r="G27" s="262">
        <v>1.46</v>
      </c>
      <c r="H27" s="262">
        <v>1</v>
      </c>
      <c r="I27" s="262">
        <f>SUM(G27:H27)</f>
        <v>2.46</v>
      </c>
      <c r="J27" s="262">
        <f>TRUNC((F27*I27),2)</f>
        <v>1722</v>
      </c>
    </row>
    <row r="28" spans="1:10" s="2" customFormat="1" ht="45" x14ac:dyDescent="0.25">
      <c r="A28" s="260" t="s">
        <v>246</v>
      </c>
      <c r="B28" s="260" t="s">
        <v>247</v>
      </c>
      <c r="C28" s="261">
        <v>83418</v>
      </c>
      <c r="D28" s="3" t="s">
        <v>18</v>
      </c>
      <c r="E28" s="260" t="s">
        <v>16</v>
      </c>
      <c r="F28" s="262">
        <v>2000</v>
      </c>
      <c r="G28" s="262">
        <v>2.29</v>
      </c>
      <c r="H28" s="262">
        <v>1.22</v>
      </c>
      <c r="I28" s="262">
        <f>SUM(G28:H28)</f>
        <v>3.51</v>
      </c>
      <c r="J28" s="262">
        <f>TRUNC((F28*I28),2)</f>
        <v>7020</v>
      </c>
    </row>
    <row r="29" spans="1:10" s="2" customFormat="1" ht="45" x14ac:dyDescent="0.25">
      <c r="A29" s="260" t="s">
        <v>248</v>
      </c>
      <c r="B29" s="260" t="s">
        <v>249</v>
      </c>
      <c r="C29" s="261">
        <v>83421</v>
      </c>
      <c r="D29" s="3" t="s">
        <v>19</v>
      </c>
      <c r="E29" s="260" t="s">
        <v>16</v>
      </c>
      <c r="F29" s="262">
        <v>60</v>
      </c>
      <c r="G29" s="262">
        <v>6.06</v>
      </c>
      <c r="H29" s="262">
        <v>1.81</v>
      </c>
      <c r="I29" s="262">
        <f>SUM(G29:H29)</f>
        <v>7.8699999999999992</v>
      </c>
      <c r="J29" s="262">
        <f>TRUNC((F29*I29),2)</f>
        <v>472.2</v>
      </c>
    </row>
    <row r="30" spans="1:10" s="2" customFormat="1" ht="45" x14ac:dyDescent="0.25">
      <c r="A30" s="260" t="s">
        <v>250</v>
      </c>
      <c r="B30" s="260" t="s">
        <v>251</v>
      </c>
      <c r="C30" s="261">
        <v>83431</v>
      </c>
      <c r="D30" s="3" t="s">
        <v>20</v>
      </c>
      <c r="E30" s="260" t="s">
        <v>16</v>
      </c>
      <c r="F30" s="262">
        <v>500</v>
      </c>
      <c r="G30" s="262">
        <v>31.55</v>
      </c>
      <c r="H30" s="262">
        <v>6.04</v>
      </c>
      <c r="I30" s="262">
        <f>SUM(G30:H30)</f>
        <v>37.590000000000003</v>
      </c>
      <c r="J30" s="262">
        <f>TRUNC((F30*I30),2)</f>
        <v>18795</v>
      </c>
    </row>
    <row r="31" spans="1:10" s="2" customFormat="1" ht="75" x14ac:dyDescent="0.25">
      <c r="A31" s="260" t="s">
        <v>252</v>
      </c>
      <c r="B31" s="260" t="s">
        <v>253</v>
      </c>
      <c r="C31" s="261">
        <v>89744</v>
      </c>
      <c r="D31" s="3" t="s">
        <v>254</v>
      </c>
      <c r="E31" s="260" t="s">
        <v>13</v>
      </c>
      <c r="F31" s="262">
        <v>8</v>
      </c>
      <c r="G31" s="262">
        <v>8.4</v>
      </c>
      <c r="H31" s="262">
        <v>5.0199999999999996</v>
      </c>
      <c r="I31" s="262">
        <f>SUM(G31:H31)</f>
        <v>13.42</v>
      </c>
      <c r="J31" s="262">
        <f>TRUNC((F31*I31),2)</f>
        <v>107.36</v>
      </c>
    </row>
    <row r="32" spans="1:10" s="2" customFormat="1" ht="30" x14ac:dyDescent="0.25">
      <c r="A32" s="260" t="s">
        <v>255</v>
      </c>
      <c r="B32" s="260" t="s">
        <v>256</v>
      </c>
      <c r="C32" s="261"/>
      <c r="D32" s="3" t="s">
        <v>257</v>
      </c>
      <c r="E32" s="260" t="s">
        <v>35</v>
      </c>
      <c r="F32" s="262">
        <v>5</v>
      </c>
      <c r="G32" s="262">
        <v>46.32</v>
      </c>
      <c r="H32" s="262">
        <v>161.12</v>
      </c>
      <c r="I32" s="262">
        <f>SUM(G32:H32)</f>
        <v>207.44</v>
      </c>
      <c r="J32" s="262">
        <f>TRUNC((F32*I32),2)</f>
        <v>1037.2</v>
      </c>
    </row>
    <row r="33" spans="1:10" s="2" customFormat="1" ht="45" x14ac:dyDescent="0.25">
      <c r="A33" s="260" t="s">
        <v>258</v>
      </c>
      <c r="B33" s="260" t="s">
        <v>26</v>
      </c>
      <c r="C33" s="261">
        <v>72332</v>
      </c>
      <c r="D33" s="3" t="s">
        <v>27</v>
      </c>
      <c r="E33" s="260" t="s">
        <v>13</v>
      </c>
      <c r="F33" s="262">
        <v>6</v>
      </c>
      <c r="G33" s="262">
        <v>14.62</v>
      </c>
      <c r="H33" s="262">
        <v>6.18</v>
      </c>
      <c r="I33" s="262">
        <f>SUM(G33:H33)</f>
        <v>20.799999999999997</v>
      </c>
      <c r="J33" s="262">
        <f>TRUNC((F33*I33),2)</f>
        <v>124.8</v>
      </c>
    </row>
    <row r="34" spans="1:10" s="2" customFormat="1" ht="45" x14ac:dyDescent="0.25">
      <c r="A34" s="260" t="s">
        <v>259</v>
      </c>
      <c r="B34" s="260" t="s">
        <v>28</v>
      </c>
      <c r="C34" s="261">
        <v>83467</v>
      </c>
      <c r="D34" s="3" t="s">
        <v>29</v>
      </c>
      <c r="E34" s="260" t="s">
        <v>13</v>
      </c>
      <c r="F34" s="262">
        <v>2</v>
      </c>
      <c r="G34" s="262">
        <v>20.83</v>
      </c>
      <c r="H34" s="262">
        <v>10.67</v>
      </c>
      <c r="I34" s="262">
        <f>SUM(G34:H34)</f>
        <v>31.5</v>
      </c>
      <c r="J34" s="262">
        <f>TRUNC((F34*I34),2)</f>
        <v>63</v>
      </c>
    </row>
    <row r="35" spans="1:10" s="2" customFormat="1" x14ac:dyDescent="0.25">
      <c r="A35" s="260" t="s">
        <v>260</v>
      </c>
      <c r="B35" s="260" t="s">
        <v>261</v>
      </c>
      <c r="C35" s="261"/>
      <c r="D35" s="3" t="s">
        <v>262</v>
      </c>
      <c r="E35" s="260" t="s">
        <v>13</v>
      </c>
      <c r="F35" s="262">
        <v>457</v>
      </c>
      <c r="G35" s="262">
        <v>0.26</v>
      </c>
      <c r="H35" s="262">
        <v>0.17</v>
      </c>
      <c r="I35" s="262">
        <f>SUM(G35:H35)</f>
        <v>0.43000000000000005</v>
      </c>
      <c r="J35" s="262">
        <f>TRUNC((F35*I35),2)</f>
        <v>196.51</v>
      </c>
    </row>
    <row r="36" spans="1:10" s="2" customFormat="1" ht="30" x14ac:dyDescent="0.25">
      <c r="A36" s="260" t="s">
        <v>263</v>
      </c>
      <c r="B36" s="260" t="s">
        <v>264</v>
      </c>
      <c r="C36" s="261" t="s">
        <v>265</v>
      </c>
      <c r="D36" s="3" t="s">
        <v>266</v>
      </c>
      <c r="E36" s="260" t="s">
        <v>13</v>
      </c>
      <c r="F36" s="262">
        <v>10</v>
      </c>
      <c r="G36" s="262">
        <v>35.71</v>
      </c>
      <c r="H36" s="262">
        <v>0</v>
      </c>
      <c r="I36" s="262">
        <f>SUM(G36:H36)</f>
        <v>35.71</v>
      </c>
      <c r="J36" s="262">
        <f>TRUNC((F36*I36),2)</f>
        <v>357.1</v>
      </c>
    </row>
    <row r="37" spans="1:10" s="2" customFormat="1" ht="30" x14ac:dyDescent="0.25">
      <c r="A37" s="260" t="s">
        <v>267</v>
      </c>
      <c r="B37" s="260" t="s">
        <v>268</v>
      </c>
      <c r="C37" s="261" t="s">
        <v>269</v>
      </c>
      <c r="D37" s="3" t="s">
        <v>32</v>
      </c>
      <c r="E37" s="260" t="s">
        <v>13</v>
      </c>
      <c r="F37" s="262">
        <v>9</v>
      </c>
      <c r="G37" s="262">
        <v>35.71</v>
      </c>
      <c r="H37" s="262">
        <v>0</v>
      </c>
      <c r="I37" s="262">
        <f>SUM(G37:H37)</f>
        <v>35.71</v>
      </c>
      <c r="J37" s="262">
        <f>TRUNC((F37*I37),2)</f>
        <v>321.39</v>
      </c>
    </row>
    <row r="38" spans="1:10" s="2" customFormat="1" ht="30" x14ac:dyDescent="0.25">
      <c r="A38" s="260" t="s">
        <v>270</v>
      </c>
      <c r="B38" s="260" t="s">
        <v>271</v>
      </c>
      <c r="C38" s="261" t="s">
        <v>272</v>
      </c>
      <c r="D38" s="3" t="s">
        <v>33</v>
      </c>
      <c r="E38" s="260" t="s">
        <v>13</v>
      </c>
      <c r="F38" s="262">
        <v>20</v>
      </c>
      <c r="G38" s="262">
        <v>35.71</v>
      </c>
      <c r="H38" s="262">
        <v>0</v>
      </c>
      <c r="I38" s="262">
        <f>SUM(G38:H38)</f>
        <v>35.71</v>
      </c>
      <c r="J38" s="262">
        <f>TRUNC((F38*I38),2)</f>
        <v>714.2</v>
      </c>
    </row>
    <row r="39" spans="1:10" s="2" customFormat="1" ht="30" x14ac:dyDescent="0.25">
      <c r="A39" s="260" t="s">
        <v>273</v>
      </c>
      <c r="B39" s="260" t="s">
        <v>274</v>
      </c>
      <c r="C39" s="261" t="s">
        <v>275</v>
      </c>
      <c r="D39" s="3" t="s">
        <v>14</v>
      </c>
      <c r="E39" s="260" t="s">
        <v>13</v>
      </c>
      <c r="F39" s="262">
        <v>36</v>
      </c>
      <c r="G39" s="262">
        <v>91.17</v>
      </c>
      <c r="H39" s="262">
        <v>12.38</v>
      </c>
      <c r="I39" s="262">
        <f>SUM(G39:H39)</f>
        <v>103.55</v>
      </c>
      <c r="J39" s="262">
        <f>TRUNC((F39*I39),2)</f>
        <v>3727.8</v>
      </c>
    </row>
    <row r="40" spans="1:10" s="2" customFormat="1" ht="30" x14ac:dyDescent="0.25">
      <c r="A40" s="260" t="s">
        <v>276</v>
      </c>
      <c r="B40" s="260" t="s">
        <v>277</v>
      </c>
      <c r="C40" s="261" t="s">
        <v>278</v>
      </c>
      <c r="D40" s="3" t="s">
        <v>22</v>
      </c>
      <c r="E40" s="260" t="s">
        <v>13</v>
      </c>
      <c r="F40" s="262">
        <v>1</v>
      </c>
      <c r="G40" s="262">
        <v>58.93</v>
      </c>
      <c r="H40" s="262">
        <v>12.38</v>
      </c>
      <c r="I40" s="262">
        <f>SUM(G40:H40)</f>
        <v>71.31</v>
      </c>
      <c r="J40" s="262">
        <f>TRUNC((F40*I40),2)</f>
        <v>71.31</v>
      </c>
    </row>
    <row r="41" spans="1:10" s="2" customFormat="1" x14ac:dyDescent="0.25">
      <c r="A41" s="260" t="s">
        <v>279</v>
      </c>
      <c r="B41" s="260" t="s">
        <v>280</v>
      </c>
      <c r="C41" s="261" t="s">
        <v>281</v>
      </c>
      <c r="D41" s="3" t="s">
        <v>282</v>
      </c>
      <c r="E41" s="260" t="s">
        <v>13</v>
      </c>
      <c r="F41" s="262">
        <v>27</v>
      </c>
      <c r="G41" s="262">
        <v>2.36</v>
      </c>
      <c r="H41" s="262">
        <v>0</v>
      </c>
      <c r="I41" s="262">
        <f>SUM(G41:H41)</f>
        <v>2.36</v>
      </c>
      <c r="J41" s="262">
        <f>TRUNC((F41*I41),2)</f>
        <v>63.72</v>
      </c>
    </row>
    <row r="42" spans="1:10" s="2" customFormat="1" ht="30" x14ac:dyDescent="0.25">
      <c r="A42" s="260" t="s">
        <v>283</v>
      </c>
      <c r="B42" s="260" t="s">
        <v>284</v>
      </c>
      <c r="C42" s="261" t="s">
        <v>285</v>
      </c>
      <c r="D42" s="3" t="s">
        <v>286</v>
      </c>
      <c r="E42" s="260" t="s">
        <v>287</v>
      </c>
      <c r="F42" s="262">
        <v>3</v>
      </c>
      <c r="G42" s="262">
        <v>17.989999999999998</v>
      </c>
      <c r="H42" s="262">
        <v>0</v>
      </c>
      <c r="I42" s="262">
        <f>SUM(G42:H42)</f>
        <v>17.989999999999998</v>
      </c>
      <c r="J42" s="262">
        <f>TRUNC((F42*I42),2)</f>
        <v>53.97</v>
      </c>
    </row>
    <row r="43" spans="1:10" s="2" customFormat="1" ht="60" x14ac:dyDescent="0.25">
      <c r="A43" s="260" t="s">
        <v>288</v>
      </c>
      <c r="B43" s="260" t="s">
        <v>289</v>
      </c>
      <c r="C43" s="261" t="s">
        <v>290</v>
      </c>
      <c r="D43" s="3" t="s">
        <v>291</v>
      </c>
      <c r="E43" s="260" t="s">
        <v>13</v>
      </c>
      <c r="F43" s="262">
        <v>1</v>
      </c>
      <c r="G43" s="262">
        <v>3281.51</v>
      </c>
      <c r="H43" s="262">
        <v>0</v>
      </c>
      <c r="I43" s="262">
        <f>SUM(G43:H43)</f>
        <v>3281.51</v>
      </c>
      <c r="J43" s="262">
        <f>TRUNC((F43*I43),2)</f>
        <v>3281.51</v>
      </c>
    </row>
    <row r="44" spans="1:10" s="2" customFormat="1" ht="30" x14ac:dyDescent="0.25">
      <c r="A44" s="260" t="s">
        <v>292</v>
      </c>
      <c r="B44" s="260" t="s">
        <v>293</v>
      </c>
      <c r="C44" s="261" t="s">
        <v>294</v>
      </c>
      <c r="D44" s="3" t="s">
        <v>295</v>
      </c>
      <c r="E44" s="260" t="s">
        <v>13</v>
      </c>
      <c r="F44" s="262">
        <v>4</v>
      </c>
      <c r="G44" s="262">
        <v>189.64</v>
      </c>
      <c r="H44" s="262">
        <v>0</v>
      </c>
      <c r="I44" s="262">
        <f>SUM(G44:H44)</f>
        <v>189.64</v>
      </c>
      <c r="J44" s="262">
        <f>TRUNC((F44*I44),2)</f>
        <v>758.56</v>
      </c>
    </row>
    <row r="45" spans="1:10" s="2" customFormat="1" ht="30" x14ac:dyDescent="0.25">
      <c r="A45" s="260" t="s">
        <v>296</v>
      </c>
      <c r="B45" s="260" t="s">
        <v>297</v>
      </c>
      <c r="C45" s="261" t="s">
        <v>298</v>
      </c>
      <c r="D45" s="3" t="s">
        <v>299</v>
      </c>
      <c r="E45" s="260" t="s">
        <v>300</v>
      </c>
      <c r="F45" s="262">
        <v>1</v>
      </c>
      <c r="G45" s="262">
        <v>64.319999999999993</v>
      </c>
      <c r="H45" s="262">
        <v>14.63</v>
      </c>
      <c r="I45" s="262">
        <f>SUM(G45:H45)</f>
        <v>78.949999999999989</v>
      </c>
      <c r="J45" s="262">
        <f>TRUNC((F45*I45),2)</f>
        <v>78.95</v>
      </c>
    </row>
    <row r="46" spans="1:10" s="2" customFormat="1" x14ac:dyDescent="0.25">
      <c r="A46" s="260" t="s">
        <v>301</v>
      </c>
      <c r="B46" s="260" t="s">
        <v>302</v>
      </c>
      <c r="C46" s="261" t="s">
        <v>303</v>
      </c>
      <c r="D46" s="3" t="s">
        <v>304</v>
      </c>
      <c r="E46" s="260" t="s">
        <v>13</v>
      </c>
      <c r="F46" s="262">
        <v>37</v>
      </c>
      <c r="G46" s="262">
        <v>43.59</v>
      </c>
      <c r="H46" s="262">
        <v>8.44</v>
      </c>
      <c r="I46" s="262">
        <f>SUM(G46:H46)</f>
        <v>52.03</v>
      </c>
      <c r="J46" s="262">
        <f>TRUNC((F46*I46),2)</f>
        <v>1925.11</v>
      </c>
    </row>
    <row r="47" spans="1:10" s="2" customFormat="1" ht="30" x14ac:dyDescent="0.25">
      <c r="A47" s="260" t="s">
        <v>305</v>
      </c>
      <c r="B47" s="260" t="s">
        <v>306</v>
      </c>
      <c r="C47" s="261"/>
      <c r="D47" s="3" t="s">
        <v>307</v>
      </c>
      <c r="E47" s="260" t="s">
        <v>13</v>
      </c>
      <c r="F47" s="262">
        <v>1</v>
      </c>
      <c r="G47" s="262">
        <v>207.89</v>
      </c>
      <c r="H47" s="262">
        <v>20.14</v>
      </c>
      <c r="I47" s="262">
        <f>SUM(G47:H47)</f>
        <v>228.02999999999997</v>
      </c>
      <c r="J47" s="262">
        <f>TRUNC((F47*I47),2)</f>
        <v>228.03</v>
      </c>
    </row>
    <row r="48" spans="1:10" s="2" customFormat="1" ht="30" x14ac:dyDescent="0.25">
      <c r="A48" s="260" t="s">
        <v>308</v>
      </c>
      <c r="B48" s="260" t="s">
        <v>309</v>
      </c>
      <c r="C48" s="261" t="s">
        <v>310</v>
      </c>
      <c r="D48" s="3" t="s">
        <v>165</v>
      </c>
      <c r="E48" s="260" t="s">
        <v>13</v>
      </c>
      <c r="F48" s="262">
        <v>14</v>
      </c>
      <c r="G48" s="262">
        <v>136.02000000000001</v>
      </c>
      <c r="H48" s="262">
        <v>6.75</v>
      </c>
      <c r="I48" s="262">
        <f>SUM(G48:H48)</f>
        <v>142.77000000000001</v>
      </c>
      <c r="J48" s="262">
        <f>TRUNC((F48*I48),2)</f>
        <v>1998.78</v>
      </c>
    </row>
    <row r="49" spans="1:10" s="2" customFormat="1" ht="45" x14ac:dyDescent="0.25">
      <c r="A49" s="260" t="s">
        <v>311</v>
      </c>
      <c r="B49" s="260" t="s">
        <v>312</v>
      </c>
      <c r="C49" s="261" t="s">
        <v>313</v>
      </c>
      <c r="D49" s="3" t="s">
        <v>314</v>
      </c>
      <c r="E49" s="260" t="s">
        <v>16</v>
      </c>
      <c r="F49" s="262">
        <v>58</v>
      </c>
      <c r="G49" s="262">
        <v>45.26</v>
      </c>
      <c r="H49" s="262">
        <v>0</v>
      </c>
      <c r="I49" s="262">
        <f>SUM(G49:H49)</f>
        <v>45.26</v>
      </c>
      <c r="J49" s="262">
        <f>TRUNC((F49*I49),2)</f>
        <v>2625.08</v>
      </c>
    </row>
    <row r="50" spans="1:10" s="2" customFormat="1" ht="30" x14ac:dyDescent="0.25">
      <c r="A50" s="260" t="s">
        <v>315</v>
      </c>
      <c r="B50" s="260" t="s">
        <v>316</v>
      </c>
      <c r="C50" s="261" t="s">
        <v>317</v>
      </c>
      <c r="D50" s="3" t="s">
        <v>318</v>
      </c>
      <c r="E50" s="260" t="s">
        <v>16</v>
      </c>
      <c r="F50" s="262">
        <v>38</v>
      </c>
      <c r="G50" s="262">
        <f>44.34+26.54</f>
        <v>70.88</v>
      </c>
      <c r="H50" s="262">
        <v>91.39</v>
      </c>
      <c r="I50" s="262">
        <f>SUM(G50:H50)</f>
        <v>162.26999999999998</v>
      </c>
      <c r="J50" s="262">
        <f>TRUNC((F50*I50),2)</f>
        <v>6166.26</v>
      </c>
    </row>
    <row r="51" spans="1:10" s="2" customFormat="1" ht="30" x14ac:dyDescent="0.25">
      <c r="A51" s="260" t="s">
        <v>319</v>
      </c>
      <c r="B51" s="260" t="s">
        <v>320</v>
      </c>
      <c r="C51" s="261" t="s">
        <v>321</v>
      </c>
      <c r="D51" s="3" t="s">
        <v>322</v>
      </c>
      <c r="E51" s="260" t="s">
        <v>13</v>
      </c>
      <c r="F51" s="262">
        <v>802</v>
      </c>
      <c r="G51" s="262">
        <v>0.17</v>
      </c>
      <c r="H51" s="262">
        <v>1.1200000000000001</v>
      </c>
      <c r="I51" s="262">
        <f>SUM(G51:H51)</f>
        <v>1.29</v>
      </c>
      <c r="J51" s="262">
        <f>TRUNC((F51*I51),2)</f>
        <v>1034.58</v>
      </c>
    </row>
    <row r="52" spans="1:10" s="2" customFormat="1" ht="30" x14ac:dyDescent="0.25">
      <c r="A52" s="260" t="s">
        <v>323</v>
      </c>
      <c r="B52" s="260" t="s">
        <v>324</v>
      </c>
      <c r="C52" s="261" t="s">
        <v>325</v>
      </c>
      <c r="D52" s="3" t="s">
        <v>326</v>
      </c>
      <c r="E52" s="260" t="s">
        <v>13</v>
      </c>
      <c r="F52" s="262">
        <v>68</v>
      </c>
      <c r="G52" s="262">
        <v>0.32</v>
      </c>
      <c r="H52" s="262">
        <v>1.1200000000000001</v>
      </c>
      <c r="I52" s="262">
        <f>SUM(G52:H52)</f>
        <v>1.4400000000000002</v>
      </c>
      <c r="J52" s="262">
        <f>TRUNC((F52*I52),2)</f>
        <v>97.92</v>
      </c>
    </row>
    <row r="53" spans="1:10" s="2" customFormat="1" ht="30" x14ac:dyDescent="0.25">
      <c r="A53" s="260" t="s">
        <v>327</v>
      </c>
      <c r="B53" s="260" t="s">
        <v>328</v>
      </c>
      <c r="C53" s="261" t="s">
        <v>329</v>
      </c>
      <c r="D53" s="3" t="s">
        <v>330</v>
      </c>
      <c r="E53" s="260" t="s">
        <v>13</v>
      </c>
      <c r="F53" s="262">
        <v>70</v>
      </c>
      <c r="G53" s="262">
        <v>4.91</v>
      </c>
      <c r="H53" s="262">
        <v>0</v>
      </c>
      <c r="I53" s="262">
        <f>SUM(G53:H53)</f>
        <v>4.91</v>
      </c>
      <c r="J53" s="262">
        <f>TRUNC((F53*I53),2)</f>
        <v>343.7</v>
      </c>
    </row>
    <row r="54" spans="1:10" s="2" customFormat="1" ht="45" x14ac:dyDescent="0.25">
      <c r="A54" s="260" t="s">
        <v>331</v>
      </c>
      <c r="B54" s="260" t="s">
        <v>332</v>
      </c>
      <c r="C54" s="261" t="s">
        <v>333</v>
      </c>
      <c r="D54" s="3" t="s">
        <v>334</v>
      </c>
      <c r="E54" s="260" t="s">
        <v>13</v>
      </c>
      <c r="F54" s="262">
        <v>1</v>
      </c>
      <c r="G54" s="262">
        <v>20.6</v>
      </c>
      <c r="H54" s="262">
        <v>6.61</v>
      </c>
      <c r="I54" s="262">
        <f>SUM(G54:H54)</f>
        <v>27.21</v>
      </c>
      <c r="J54" s="262">
        <f>TRUNC((F54*I54),2)</f>
        <v>27.21</v>
      </c>
    </row>
    <row r="55" spans="1:10" s="2" customFormat="1" ht="75" x14ac:dyDescent="0.25">
      <c r="A55" s="260" t="s">
        <v>335</v>
      </c>
      <c r="B55" s="260" t="s">
        <v>336</v>
      </c>
      <c r="C55" s="261">
        <v>89742</v>
      </c>
      <c r="D55" s="3" t="s">
        <v>337</v>
      </c>
      <c r="E55" s="260" t="s">
        <v>13</v>
      </c>
      <c r="F55" s="262">
        <v>3</v>
      </c>
      <c r="G55" s="262">
        <v>15.15</v>
      </c>
      <c r="H55" s="262">
        <v>3.81</v>
      </c>
      <c r="I55" s="262">
        <f>SUM(G55:H55)</f>
        <v>18.96</v>
      </c>
      <c r="J55" s="262">
        <f>TRUNC((F55*I55),2)</f>
        <v>56.88</v>
      </c>
    </row>
    <row r="56" spans="1:10" s="2" customFormat="1" x14ac:dyDescent="0.25">
      <c r="A56" s="260" t="s">
        <v>338</v>
      </c>
      <c r="B56" s="260" t="s">
        <v>339</v>
      </c>
      <c r="C56" s="261"/>
      <c r="D56" s="3" t="s">
        <v>340</v>
      </c>
      <c r="E56" s="260" t="s">
        <v>13</v>
      </c>
      <c r="F56" s="262">
        <v>12</v>
      </c>
      <c r="G56" s="262">
        <v>4.21</v>
      </c>
      <c r="H56" s="262">
        <v>0.17</v>
      </c>
      <c r="I56" s="262">
        <f>SUM(G56:H56)</f>
        <v>4.38</v>
      </c>
      <c r="J56" s="262">
        <f>TRUNC((F56*I56),2)</f>
        <v>52.56</v>
      </c>
    </row>
    <row r="57" spans="1:10" s="2" customFormat="1" ht="30" x14ac:dyDescent="0.25">
      <c r="A57" s="260" t="s">
        <v>341</v>
      </c>
      <c r="B57" s="260" t="s">
        <v>342</v>
      </c>
      <c r="C57" s="261" t="s">
        <v>343</v>
      </c>
      <c r="D57" s="3" t="s">
        <v>344</v>
      </c>
      <c r="E57" s="260" t="s">
        <v>13</v>
      </c>
      <c r="F57" s="262">
        <v>45</v>
      </c>
      <c r="G57" s="262">
        <v>20.78</v>
      </c>
      <c r="H57" s="262">
        <v>0</v>
      </c>
      <c r="I57" s="262">
        <f>SUM(G57:H57)</f>
        <v>20.78</v>
      </c>
      <c r="J57" s="262">
        <f>TRUNC((F57*I57),2)</f>
        <v>935.1</v>
      </c>
    </row>
    <row r="58" spans="1:10" s="2" customFormat="1" ht="15" customHeight="1" x14ac:dyDescent="0.25">
      <c r="A58" s="260" t="s">
        <v>345</v>
      </c>
      <c r="B58" s="260" t="s">
        <v>30</v>
      </c>
      <c r="C58" s="261">
        <v>83371</v>
      </c>
      <c r="D58" s="3" t="s">
        <v>31</v>
      </c>
      <c r="E58" s="260" t="s">
        <v>13</v>
      </c>
      <c r="F58" s="262">
        <v>4</v>
      </c>
      <c r="G58" s="262">
        <v>62.49</v>
      </c>
      <c r="H58" s="262">
        <v>33.119999999999997</v>
      </c>
      <c r="I58" s="262">
        <f>SUM(G58:H58)</f>
        <v>95.61</v>
      </c>
      <c r="J58" s="262">
        <f>TRUNC((F58*I58),2)</f>
        <v>382.44</v>
      </c>
    </row>
    <row r="59" spans="1:10" s="2" customFormat="1" x14ac:dyDescent="0.25">
      <c r="A59" s="260" t="s">
        <v>346</v>
      </c>
      <c r="B59" s="260" t="s">
        <v>347</v>
      </c>
      <c r="C59" s="261"/>
      <c r="D59" s="3" t="s">
        <v>21</v>
      </c>
      <c r="E59" s="260" t="s">
        <v>13</v>
      </c>
      <c r="F59" s="262">
        <v>1</v>
      </c>
      <c r="G59" s="262">
        <v>968.24</v>
      </c>
      <c r="H59" s="262">
        <v>20.14</v>
      </c>
      <c r="I59" s="262">
        <f>SUM(G59:H59)</f>
        <v>988.38</v>
      </c>
      <c r="J59" s="262">
        <f>TRUNC((F59*I59),2)</f>
        <v>988.38</v>
      </c>
    </row>
    <row r="60" spans="1:10" s="2" customFormat="1" x14ac:dyDescent="0.25">
      <c r="A60" s="260" t="s">
        <v>348</v>
      </c>
      <c r="B60" s="260" t="s">
        <v>349</v>
      </c>
      <c r="C60" s="261"/>
      <c r="D60" s="3" t="s">
        <v>350</v>
      </c>
      <c r="E60" s="260" t="s">
        <v>13</v>
      </c>
      <c r="F60" s="262">
        <v>1</v>
      </c>
      <c r="G60" s="262">
        <f>4.78+3180.61</f>
        <v>3185.3900000000003</v>
      </c>
      <c r="H60" s="262">
        <v>366.1</v>
      </c>
      <c r="I60" s="262">
        <f>SUM(G60:H60)</f>
        <v>3551.4900000000002</v>
      </c>
      <c r="J60" s="262">
        <f>TRUNC((F60*I60),2)</f>
        <v>3551.49</v>
      </c>
    </row>
    <row r="61" spans="1:10" s="2" customFormat="1" ht="45" x14ac:dyDescent="0.25">
      <c r="A61" s="260" t="s">
        <v>351</v>
      </c>
      <c r="B61" s="260" t="s">
        <v>352</v>
      </c>
      <c r="C61" s="261" t="s">
        <v>353</v>
      </c>
      <c r="D61" s="3" t="s">
        <v>354</v>
      </c>
      <c r="E61" s="260" t="s">
        <v>16</v>
      </c>
      <c r="F61" s="262">
        <v>140</v>
      </c>
      <c r="G61" s="262">
        <v>39.950000000000003</v>
      </c>
      <c r="H61" s="262">
        <v>0</v>
      </c>
      <c r="I61" s="262">
        <f>SUM(G61:H61)</f>
        <v>39.950000000000003</v>
      </c>
      <c r="J61" s="262">
        <f>TRUNC((F61*I61),2)</f>
        <v>5593</v>
      </c>
    </row>
    <row r="62" spans="1:10" s="2" customFormat="1" ht="45" x14ac:dyDescent="0.25">
      <c r="A62" s="260" t="s">
        <v>355</v>
      </c>
      <c r="B62" s="260" t="s">
        <v>356</v>
      </c>
      <c r="C62" s="261" t="s">
        <v>357</v>
      </c>
      <c r="D62" s="3" t="s">
        <v>358</v>
      </c>
      <c r="E62" s="260" t="s">
        <v>16</v>
      </c>
      <c r="F62" s="262">
        <v>3</v>
      </c>
      <c r="G62" s="262">
        <v>15.95</v>
      </c>
      <c r="H62" s="262">
        <v>0</v>
      </c>
      <c r="I62" s="262">
        <f>SUM(G62:H62)</f>
        <v>15.95</v>
      </c>
      <c r="J62" s="262">
        <f>TRUNC((F62*I62),2)</f>
        <v>47.85</v>
      </c>
    </row>
    <row r="63" spans="1:10" s="2" customFormat="1" ht="60" x14ac:dyDescent="0.25">
      <c r="A63" s="260" t="s">
        <v>359</v>
      </c>
      <c r="B63" s="260" t="s">
        <v>360</v>
      </c>
      <c r="C63" s="261" t="s">
        <v>361</v>
      </c>
      <c r="D63" s="3" t="s">
        <v>362</v>
      </c>
      <c r="E63" s="260" t="s">
        <v>13</v>
      </c>
      <c r="F63" s="262">
        <v>8</v>
      </c>
      <c r="G63" s="262">
        <v>19.7</v>
      </c>
      <c r="H63" s="262">
        <v>2.94</v>
      </c>
      <c r="I63" s="262">
        <f>SUM(G63:H63)</f>
        <v>22.64</v>
      </c>
      <c r="J63" s="262">
        <f>TRUNC((F63*I63),2)</f>
        <v>181.12</v>
      </c>
    </row>
    <row r="64" spans="1:10" s="2" customFormat="1" ht="30" x14ac:dyDescent="0.25">
      <c r="A64" s="260" t="s">
        <v>363</v>
      </c>
      <c r="B64" s="260" t="s">
        <v>364</v>
      </c>
      <c r="C64" s="261" t="s">
        <v>365</v>
      </c>
      <c r="D64" s="3" t="s">
        <v>366</v>
      </c>
      <c r="E64" s="260" t="s">
        <v>13</v>
      </c>
      <c r="F64" s="262">
        <v>4</v>
      </c>
      <c r="G64" s="262">
        <v>36</v>
      </c>
      <c r="H64" s="262">
        <v>0</v>
      </c>
      <c r="I64" s="262">
        <f>SUM(G64:H64)</f>
        <v>36</v>
      </c>
      <c r="J64" s="262">
        <f>TRUNC((F64*I64),2)</f>
        <v>144</v>
      </c>
    </row>
    <row r="65" spans="1:10" s="2" customFormat="1" ht="45" x14ac:dyDescent="0.25">
      <c r="A65" s="260" t="s">
        <v>367</v>
      </c>
      <c r="B65" s="260" t="s">
        <v>368</v>
      </c>
      <c r="C65" s="261" t="s">
        <v>369</v>
      </c>
      <c r="D65" s="3" t="s">
        <v>370</v>
      </c>
      <c r="E65" s="260" t="s">
        <v>13</v>
      </c>
      <c r="F65" s="262">
        <v>10</v>
      </c>
      <c r="G65" s="262">
        <v>50.1</v>
      </c>
      <c r="H65" s="262">
        <v>14.71</v>
      </c>
      <c r="I65" s="262">
        <f>SUM(G65:H65)</f>
        <v>64.81</v>
      </c>
      <c r="J65" s="262">
        <f>TRUNC((F65*I65),2)</f>
        <v>648.1</v>
      </c>
    </row>
    <row r="66" spans="1:10" s="2" customFormat="1" x14ac:dyDescent="0.25">
      <c r="A66" s="260" t="s">
        <v>371</v>
      </c>
      <c r="B66" s="260" t="s">
        <v>372</v>
      </c>
      <c r="C66" s="261" t="s">
        <v>373</v>
      </c>
      <c r="D66" s="3" t="s">
        <v>374</v>
      </c>
      <c r="E66" s="260" t="s">
        <v>13</v>
      </c>
      <c r="F66" s="262">
        <v>4</v>
      </c>
      <c r="G66" s="262">
        <v>2.6</v>
      </c>
      <c r="H66" s="262">
        <v>0</v>
      </c>
      <c r="I66" s="262">
        <f>SUM(G66:H66)</f>
        <v>2.6</v>
      </c>
      <c r="J66" s="262">
        <f>TRUNC((F66*I66),2)</f>
        <v>10.4</v>
      </c>
    </row>
    <row r="67" spans="1:10" s="2" customFormat="1" ht="45" x14ac:dyDescent="0.25">
      <c r="A67" s="260" t="s">
        <v>375</v>
      </c>
      <c r="B67" s="260" t="s">
        <v>376</v>
      </c>
      <c r="C67" s="261" t="s">
        <v>377</v>
      </c>
      <c r="D67" s="3" t="s">
        <v>378</v>
      </c>
      <c r="E67" s="260" t="s">
        <v>13</v>
      </c>
      <c r="F67" s="262">
        <v>4</v>
      </c>
      <c r="G67" s="262">
        <v>74.91</v>
      </c>
      <c r="H67" s="262">
        <v>0</v>
      </c>
      <c r="I67" s="262">
        <f>SUM(G67:H67)</f>
        <v>74.91</v>
      </c>
      <c r="J67" s="262">
        <f>TRUNC((F67*I67),2)</f>
        <v>299.64</v>
      </c>
    </row>
    <row r="68" spans="1:10" s="2" customFormat="1" ht="45" x14ac:dyDescent="0.25">
      <c r="A68" s="260" t="s">
        <v>379</v>
      </c>
      <c r="B68" s="260" t="s">
        <v>380</v>
      </c>
      <c r="C68" s="261" t="s">
        <v>381</v>
      </c>
      <c r="D68" s="3" t="s">
        <v>382</v>
      </c>
      <c r="E68" s="260" t="s">
        <v>13</v>
      </c>
      <c r="F68" s="262">
        <v>12</v>
      </c>
      <c r="G68" s="262">
        <v>11</v>
      </c>
      <c r="H68" s="262">
        <v>0</v>
      </c>
      <c r="I68" s="262">
        <f>SUM(G68:H68)</f>
        <v>11</v>
      </c>
      <c r="J68" s="262">
        <f>TRUNC((F68*I68),2)</f>
        <v>132</v>
      </c>
    </row>
    <row r="69" spans="1:10" s="2" customFormat="1" ht="30" x14ac:dyDescent="0.25">
      <c r="A69" s="260" t="s">
        <v>383</v>
      </c>
      <c r="B69" s="260" t="s">
        <v>384</v>
      </c>
      <c r="C69" s="261"/>
      <c r="D69" s="3" t="s">
        <v>385</v>
      </c>
      <c r="E69" s="260" t="s">
        <v>13</v>
      </c>
      <c r="F69" s="262">
        <v>4</v>
      </c>
      <c r="G69" s="262">
        <v>962.74</v>
      </c>
      <c r="H69" s="262">
        <v>0.86</v>
      </c>
      <c r="I69" s="262">
        <f>SUM(G69:H69)</f>
        <v>963.6</v>
      </c>
      <c r="J69" s="262">
        <f>TRUNC((F69*I69),2)</f>
        <v>3854.4</v>
      </c>
    </row>
    <row r="70" spans="1:10" s="2" customFormat="1" ht="45" x14ac:dyDescent="0.25">
      <c r="A70" s="260" t="s">
        <v>386</v>
      </c>
      <c r="B70" s="260" t="s">
        <v>387</v>
      </c>
      <c r="C70" s="261" t="s">
        <v>388</v>
      </c>
      <c r="D70" s="3" t="s">
        <v>389</v>
      </c>
      <c r="E70" s="260" t="s">
        <v>13</v>
      </c>
      <c r="F70" s="262">
        <v>1</v>
      </c>
      <c r="G70" s="262">
        <v>719.95</v>
      </c>
      <c r="H70" s="262">
        <v>8.0500000000000007</v>
      </c>
      <c r="I70" s="262">
        <f>SUM(G70:H70)</f>
        <v>728</v>
      </c>
      <c r="J70" s="262">
        <f>TRUNC((F70*I70),2)</f>
        <v>728</v>
      </c>
    </row>
    <row r="71" spans="1:10" s="2" customFormat="1" ht="30" x14ac:dyDescent="0.25">
      <c r="A71" s="260" t="s">
        <v>390</v>
      </c>
      <c r="B71" s="260" t="s">
        <v>391</v>
      </c>
      <c r="C71" s="261" t="s">
        <v>392</v>
      </c>
      <c r="D71" s="3" t="s">
        <v>393</v>
      </c>
      <c r="E71" s="260" t="s">
        <v>394</v>
      </c>
      <c r="F71" s="262">
        <v>45</v>
      </c>
      <c r="G71" s="262">
        <f>25.02+15.89</f>
        <v>40.909999999999997</v>
      </c>
      <c r="H71" s="262">
        <v>6.04</v>
      </c>
      <c r="I71" s="262">
        <f>SUM(G71:H71)</f>
        <v>46.949999999999996</v>
      </c>
      <c r="J71" s="262">
        <f>TRUNC((F71*I71),2)</f>
        <v>2112.75</v>
      </c>
    </row>
    <row r="72" spans="1:10" s="2" customFormat="1" ht="30" x14ac:dyDescent="0.25">
      <c r="A72" s="260" t="s">
        <v>395</v>
      </c>
      <c r="B72" s="260" t="s">
        <v>396</v>
      </c>
      <c r="C72" s="261" t="s">
        <v>397</v>
      </c>
      <c r="D72" s="3" t="s">
        <v>398</v>
      </c>
      <c r="E72" s="260" t="s">
        <v>16</v>
      </c>
      <c r="F72" s="262">
        <v>21</v>
      </c>
      <c r="G72" s="262">
        <v>84.73</v>
      </c>
      <c r="H72" s="262">
        <v>0</v>
      </c>
      <c r="I72" s="262">
        <f>SUM(G72:H72)</f>
        <v>84.73</v>
      </c>
      <c r="J72" s="262">
        <f>TRUNC((F72*I72),2)</f>
        <v>1779.33</v>
      </c>
    </row>
    <row r="73" spans="1:10" s="2" customFormat="1" x14ac:dyDescent="0.25">
      <c r="A73" s="263" t="s">
        <v>399</v>
      </c>
      <c r="B73" s="263"/>
      <c r="C73" s="263"/>
      <c r="D73" s="263"/>
      <c r="E73" s="263"/>
      <c r="F73" s="263"/>
      <c r="G73" s="263"/>
      <c r="H73" s="263"/>
      <c r="I73" s="263"/>
      <c r="J73" s="264">
        <f>SUM(J21:J72)</f>
        <v>85856.659999999989</v>
      </c>
    </row>
    <row r="74" spans="1:10" s="2" customFormat="1" x14ac:dyDescent="0.25">
      <c r="A74" s="260" t="s">
        <v>400</v>
      </c>
      <c r="B74" s="260"/>
      <c r="C74" s="261"/>
      <c r="D74" s="3" t="s">
        <v>36</v>
      </c>
      <c r="E74" s="260"/>
      <c r="F74" s="262"/>
      <c r="G74" s="262"/>
      <c r="H74" s="262"/>
      <c r="I74" s="262" t="s">
        <v>9</v>
      </c>
      <c r="J74" s="262"/>
    </row>
    <row r="75" spans="1:10" s="2" customFormat="1" ht="15" customHeight="1" x14ac:dyDescent="0.25">
      <c r="A75" s="260" t="s">
        <v>401</v>
      </c>
      <c r="B75" s="260"/>
      <c r="C75" s="261"/>
      <c r="D75" s="3" t="s">
        <v>37</v>
      </c>
      <c r="E75" s="260"/>
      <c r="F75" s="262"/>
      <c r="G75" s="262"/>
      <c r="H75" s="262"/>
      <c r="I75" s="262" t="s">
        <v>9</v>
      </c>
      <c r="J75" s="262"/>
    </row>
    <row r="76" spans="1:10" s="2" customFormat="1" x14ac:dyDescent="0.25">
      <c r="A76" s="260" t="s">
        <v>402</v>
      </c>
      <c r="B76" s="260" t="s">
        <v>53</v>
      </c>
      <c r="C76" s="261" t="s">
        <v>403</v>
      </c>
      <c r="D76" s="3" t="s">
        <v>54</v>
      </c>
      <c r="E76" s="260" t="s">
        <v>39</v>
      </c>
      <c r="F76" s="262">
        <v>4.1399999999999997</v>
      </c>
      <c r="G76" s="262">
        <v>4.34</v>
      </c>
      <c r="H76" s="262">
        <v>11.52</v>
      </c>
      <c r="I76" s="262">
        <f>SUM(G76:H76)</f>
        <v>15.86</v>
      </c>
      <c r="J76" s="262">
        <f>TRUNC((F76*I76),2)</f>
        <v>65.66</v>
      </c>
    </row>
    <row r="77" spans="1:10" s="2" customFormat="1" ht="30" x14ac:dyDescent="0.25">
      <c r="A77" s="260" t="s">
        <v>404</v>
      </c>
      <c r="B77" s="260" t="s">
        <v>405</v>
      </c>
      <c r="C77" s="261" t="s">
        <v>406</v>
      </c>
      <c r="D77" s="3" t="s">
        <v>38</v>
      </c>
      <c r="E77" s="260" t="s">
        <v>13</v>
      </c>
      <c r="F77" s="262">
        <v>2</v>
      </c>
      <c r="G77" s="262">
        <v>30.03</v>
      </c>
      <c r="H77" s="262">
        <v>0</v>
      </c>
      <c r="I77" s="262">
        <f>SUM(G77:H77)</f>
        <v>30.03</v>
      </c>
      <c r="J77" s="262">
        <f>TRUNC((F77*I77),2)</f>
        <v>60.06</v>
      </c>
    </row>
    <row r="78" spans="1:10" s="2" customFormat="1" ht="120" x14ac:dyDescent="0.25">
      <c r="A78" s="260" t="s">
        <v>407</v>
      </c>
      <c r="B78" s="260" t="s">
        <v>408</v>
      </c>
      <c r="C78" s="261" t="s">
        <v>409</v>
      </c>
      <c r="D78" s="3" t="s">
        <v>410</v>
      </c>
      <c r="E78" s="260" t="s">
        <v>13</v>
      </c>
      <c r="F78" s="262">
        <v>1</v>
      </c>
      <c r="G78" s="262">
        <v>225</v>
      </c>
      <c r="H78" s="262">
        <v>0</v>
      </c>
      <c r="I78" s="262">
        <f>SUM(G78:H78)</f>
        <v>225</v>
      </c>
      <c r="J78" s="262">
        <f>TRUNC((F78*I78),2)</f>
        <v>225</v>
      </c>
    </row>
    <row r="79" spans="1:10" s="2" customFormat="1" x14ac:dyDescent="0.25">
      <c r="A79" s="260" t="s">
        <v>411</v>
      </c>
      <c r="B79" s="260"/>
      <c r="C79" s="261"/>
      <c r="D79" s="3" t="s">
        <v>40</v>
      </c>
      <c r="E79" s="260"/>
      <c r="F79" s="262"/>
      <c r="G79" s="262"/>
      <c r="H79" s="262"/>
      <c r="I79" s="262" t="s">
        <v>9</v>
      </c>
      <c r="J79" s="262"/>
    </row>
    <row r="80" spans="1:10" s="2" customFormat="1" ht="15" customHeight="1" x14ac:dyDescent="0.25">
      <c r="A80" s="260" t="s">
        <v>412</v>
      </c>
      <c r="B80" s="260" t="s">
        <v>413</v>
      </c>
      <c r="C80" s="261" t="s">
        <v>414</v>
      </c>
      <c r="D80" s="3" t="s">
        <v>415</v>
      </c>
      <c r="E80" s="260" t="s">
        <v>13</v>
      </c>
      <c r="F80" s="262">
        <v>1</v>
      </c>
      <c r="G80" s="262">
        <v>498.03</v>
      </c>
      <c r="H80" s="262">
        <v>36.770000000000003</v>
      </c>
      <c r="I80" s="262">
        <f>SUM(G80:H80)</f>
        <v>534.79999999999995</v>
      </c>
      <c r="J80" s="262">
        <f>TRUNC((F80*I80),2)</f>
        <v>534.79999999999995</v>
      </c>
    </row>
    <row r="81" spans="1:10" s="2" customFormat="1" ht="30" x14ac:dyDescent="0.25">
      <c r="A81" s="260" t="s">
        <v>416</v>
      </c>
      <c r="B81" s="260" t="s">
        <v>417</v>
      </c>
      <c r="C81" s="261" t="s">
        <v>418</v>
      </c>
      <c r="D81" s="3" t="s">
        <v>41</v>
      </c>
      <c r="E81" s="260" t="s">
        <v>13</v>
      </c>
      <c r="F81" s="262">
        <v>1</v>
      </c>
      <c r="G81" s="262">
        <v>437.79</v>
      </c>
      <c r="H81" s="262">
        <v>37.15</v>
      </c>
      <c r="I81" s="262">
        <f>SUM(G81:H81)</f>
        <v>474.94</v>
      </c>
      <c r="J81" s="262">
        <f>TRUNC((F81*I81),2)</f>
        <v>474.94</v>
      </c>
    </row>
    <row r="82" spans="1:10" s="2" customFormat="1" ht="45" x14ac:dyDescent="0.25">
      <c r="A82" s="260" t="s">
        <v>419</v>
      </c>
      <c r="B82" s="260" t="s">
        <v>42</v>
      </c>
      <c r="C82" s="261">
        <v>86906</v>
      </c>
      <c r="D82" s="3" t="s">
        <v>420</v>
      </c>
      <c r="E82" s="260" t="s">
        <v>13</v>
      </c>
      <c r="F82" s="262">
        <v>1</v>
      </c>
      <c r="G82" s="262">
        <v>28.44</v>
      </c>
      <c r="H82" s="262">
        <v>1.37</v>
      </c>
      <c r="I82" s="262">
        <f>SUM(G82:H82)</f>
        <v>29.810000000000002</v>
      </c>
      <c r="J82" s="262">
        <f>TRUNC((F82*I82),2)</f>
        <v>29.81</v>
      </c>
    </row>
    <row r="83" spans="1:10" s="2" customFormat="1" ht="30" x14ac:dyDescent="0.25">
      <c r="A83" s="260" t="s">
        <v>421</v>
      </c>
      <c r="B83" s="260" t="s">
        <v>422</v>
      </c>
      <c r="C83" s="261" t="s">
        <v>423</v>
      </c>
      <c r="D83" s="3" t="s">
        <v>424</v>
      </c>
      <c r="E83" s="260" t="s">
        <v>13</v>
      </c>
      <c r="F83" s="262">
        <v>2</v>
      </c>
      <c r="G83" s="262">
        <v>251.26</v>
      </c>
      <c r="H83" s="262">
        <v>0</v>
      </c>
      <c r="I83" s="262">
        <f>SUM(G83:H83)</f>
        <v>251.26</v>
      </c>
      <c r="J83" s="262">
        <f>TRUNC((F83*I83),2)</f>
        <v>502.52</v>
      </c>
    </row>
    <row r="84" spans="1:10" s="2" customFormat="1" ht="45" x14ac:dyDescent="0.25">
      <c r="A84" s="260" t="s">
        <v>425</v>
      </c>
      <c r="B84" s="260" t="s">
        <v>43</v>
      </c>
      <c r="C84" s="261" t="s">
        <v>426</v>
      </c>
      <c r="D84" s="3" t="s">
        <v>44</v>
      </c>
      <c r="E84" s="260" t="s">
        <v>39</v>
      </c>
      <c r="F84" s="262">
        <v>1</v>
      </c>
      <c r="G84" s="262">
        <v>265.94</v>
      </c>
      <c r="H84" s="262">
        <v>33.33</v>
      </c>
      <c r="I84" s="262">
        <f>SUM(G84:H84)</f>
        <v>299.27</v>
      </c>
      <c r="J84" s="262">
        <f>TRUNC((F84*I84),2)</f>
        <v>299.27</v>
      </c>
    </row>
    <row r="85" spans="1:10" s="2" customFormat="1" ht="60" x14ac:dyDescent="0.25">
      <c r="A85" s="260" t="s">
        <v>427</v>
      </c>
      <c r="B85" s="260" t="s">
        <v>45</v>
      </c>
      <c r="C85" s="261">
        <v>87246</v>
      </c>
      <c r="D85" s="3" t="s">
        <v>46</v>
      </c>
      <c r="E85" s="260" t="s">
        <v>39</v>
      </c>
      <c r="F85" s="262">
        <v>4.1399999999999997</v>
      </c>
      <c r="G85" s="262">
        <v>24.59</v>
      </c>
      <c r="H85" s="262">
        <v>8.67</v>
      </c>
      <c r="I85" s="262">
        <f>SUM(G85:H85)</f>
        <v>33.26</v>
      </c>
      <c r="J85" s="262">
        <f>TRUNC((F85*I85),2)</f>
        <v>137.69</v>
      </c>
    </row>
    <row r="86" spans="1:10" s="2" customFormat="1" ht="30" x14ac:dyDescent="0.25">
      <c r="A86" s="260" t="s">
        <v>428</v>
      </c>
      <c r="B86" s="260" t="s">
        <v>429</v>
      </c>
      <c r="C86" s="261">
        <v>72189</v>
      </c>
      <c r="D86" s="3" t="s">
        <v>47</v>
      </c>
      <c r="E86" s="260" t="s">
        <v>16</v>
      </c>
      <c r="F86" s="262">
        <v>28.7</v>
      </c>
      <c r="G86" s="262">
        <v>10.93</v>
      </c>
      <c r="H86" s="262">
        <v>3.45</v>
      </c>
      <c r="I86" s="262">
        <f>SUM(G86:H86)</f>
        <v>14.379999999999999</v>
      </c>
      <c r="J86" s="262">
        <f>TRUNC((F86*I86),2)</f>
        <v>412.7</v>
      </c>
    </row>
    <row r="87" spans="1:10" s="2" customFormat="1" ht="15" customHeight="1" x14ac:dyDescent="0.25">
      <c r="A87" s="260" t="s">
        <v>430</v>
      </c>
      <c r="B87" s="260" t="s">
        <v>431</v>
      </c>
      <c r="C87" s="261"/>
      <c r="D87" s="3" t="s">
        <v>432</v>
      </c>
      <c r="E87" s="260" t="s">
        <v>13</v>
      </c>
      <c r="F87" s="262">
        <v>3</v>
      </c>
      <c r="G87" s="262">
        <v>33.950000000000003</v>
      </c>
      <c r="H87" s="262">
        <v>57.14</v>
      </c>
      <c r="I87" s="262">
        <f>SUM(G87:H87)</f>
        <v>91.09</v>
      </c>
      <c r="J87" s="262">
        <f>TRUNC((F87*I87),2)</f>
        <v>273.27</v>
      </c>
    </row>
    <row r="88" spans="1:10" s="2" customFormat="1" ht="45" x14ac:dyDescent="0.25">
      <c r="A88" s="260" t="s">
        <v>433</v>
      </c>
      <c r="B88" s="260" t="s">
        <v>48</v>
      </c>
      <c r="C88" s="261" t="s">
        <v>434</v>
      </c>
      <c r="D88" s="3" t="s">
        <v>49</v>
      </c>
      <c r="E88" s="260" t="s">
        <v>39</v>
      </c>
      <c r="F88" s="262">
        <v>4.1399999999999997</v>
      </c>
      <c r="G88" s="262">
        <v>16.13</v>
      </c>
      <c r="H88" s="262">
        <v>8.9</v>
      </c>
      <c r="I88" s="262">
        <f>SUM(G88:H88)</f>
        <v>25.03</v>
      </c>
      <c r="J88" s="262">
        <f>TRUNC((F88*I88),2)</f>
        <v>103.62</v>
      </c>
    </row>
    <row r="89" spans="1:10" s="2" customFormat="1" ht="60" x14ac:dyDescent="0.25">
      <c r="A89" s="260" t="s">
        <v>435</v>
      </c>
      <c r="B89" s="260" t="s">
        <v>50</v>
      </c>
      <c r="C89" s="261" t="s">
        <v>436</v>
      </c>
      <c r="D89" s="3" t="s">
        <v>51</v>
      </c>
      <c r="E89" s="260" t="s">
        <v>16</v>
      </c>
      <c r="F89" s="262">
        <v>0.8</v>
      </c>
      <c r="G89" s="262">
        <v>3.72</v>
      </c>
      <c r="H89" s="262">
        <v>6.39</v>
      </c>
      <c r="I89" s="262">
        <f>SUM(G89:H89)</f>
        <v>10.11</v>
      </c>
      <c r="J89" s="262">
        <f>TRUNC((F89*I89),2)</f>
        <v>8.08</v>
      </c>
    </row>
    <row r="90" spans="1:10" s="2" customFormat="1" ht="60" x14ac:dyDescent="0.25">
      <c r="A90" s="260" t="s">
        <v>437</v>
      </c>
      <c r="B90" s="260" t="s">
        <v>438</v>
      </c>
      <c r="C90" s="261">
        <v>89957</v>
      </c>
      <c r="D90" s="3" t="s">
        <v>439</v>
      </c>
      <c r="E90" s="260" t="s">
        <v>13</v>
      </c>
      <c r="F90" s="262">
        <v>2</v>
      </c>
      <c r="G90" s="262">
        <v>20.63</v>
      </c>
      <c r="H90" s="262">
        <v>26.02</v>
      </c>
      <c r="I90" s="262">
        <f>SUM(G90:H90)</f>
        <v>46.65</v>
      </c>
      <c r="J90" s="262">
        <f>TRUNC((F90*I90),2)</f>
        <v>93.3</v>
      </c>
    </row>
    <row r="91" spans="1:10" s="2" customFormat="1" ht="60" x14ac:dyDescent="0.25">
      <c r="A91" s="260" t="s">
        <v>440</v>
      </c>
      <c r="B91" s="260" t="s">
        <v>441</v>
      </c>
      <c r="C91" s="261">
        <v>89709</v>
      </c>
      <c r="D91" s="3" t="s">
        <v>442</v>
      </c>
      <c r="E91" s="260" t="s">
        <v>13</v>
      </c>
      <c r="F91" s="262">
        <v>1</v>
      </c>
      <c r="G91" s="262">
        <v>5.12</v>
      </c>
      <c r="H91" s="262">
        <v>1.4</v>
      </c>
      <c r="I91" s="262">
        <f>SUM(G91:H91)</f>
        <v>6.52</v>
      </c>
      <c r="J91" s="262">
        <f>TRUNC((F91*I91),2)</f>
        <v>6.52</v>
      </c>
    </row>
    <row r="92" spans="1:10" s="2" customFormat="1" x14ac:dyDescent="0.25">
      <c r="A92" s="263" t="s">
        <v>443</v>
      </c>
      <c r="B92" s="263"/>
      <c r="C92" s="263"/>
      <c r="D92" s="263"/>
      <c r="E92" s="263"/>
      <c r="F92" s="263"/>
      <c r="G92" s="263"/>
      <c r="H92" s="263"/>
      <c r="I92" s="263"/>
      <c r="J92" s="264">
        <f>SUM(J75:J91)</f>
        <v>3227.24</v>
      </c>
    </row>
    <row r="93" spans="1:10" s="2" customFormat="1" x14ac:dyDescent="0.25">
      <c r="A93" s="260" t="s">
        <v>444</v>
      </c>
      <c r="B93" s="260"/>
      <c r="C93" s="261"/>
      <c r="D93" s="3" t="s">
        <v>52</v>
      </c>
      <c r="E93" s="260"/>
      <c r="F93" s="262"/>
      <c r="G93" s="262"/>
      <c r="H93" s="262"/>
      <c r="I93" s="262" t="s">
        <v>9</v>
      </c>
      <c r="J93" s="262"/>
    </row>
    <row r="94" spans="1:10" s="2" customFormat="1" x14ac:dyDescent="0.25">
      <c r="A94" s="260" t="s">
        <v>445</v>
      </c>
      <c r="B94" s="260" t="s">
        <v>53</v>
      </c>
      <c r="C94" s="261" t="s">
        <v>403</v>
      </c>
      <c r="D94" s="3" t="s">
        <v>54</v>
      </c>
      <c r="E94" s="260" t="s">
        <v>39</v>
      </c>
      <c r="F94" s="262">
        <v>135.54</v>
      </c>
      <c r="G94" s="262">
        <v>4.34</v>
      </c>
      <c r="H94" s="262">
        <v>11.52</v>
      </c>
      <c r="I94" s="262">
        <f>SUM(G94:H94)</f>
        <v>15.86</v>
      </c>
      <c r="J94" s="262">
        <f>TRUNC((F94*I94),2)</f>
        <v>2149.66</v>
      </c>
    </row>
    <row r="95" spans="1:10" s="2" customFormat="1" ht="15" customHeight="1" x14ac:dyDescent="0.25">
      <c r="A95" s="260" t="s">
        <v>446</v>
      </c>
      <c r="B95" s="260" t="s">
        <v>55</v>
      </c>
      <c r="C95" s="261">
        <v>85411</v>
      </c>
      <c r="D95" s="3" t="s">
        <v>56</v>
      </c>
      <c r="E95" s="260" t="s">
        <v>16</v>
      </c>
      <c r="F95" s="262">
        <v>86.29</v>
      </c>
      <c r="G95" s="262">
        <v>0.6</v>
      </c>
      <c r="H95" s="262">
        <v>1.66</v>
      </c>
      <c r="I95" s="262">
        <f>SUM(G95:H95)</f>
        <v>2.2599999999999998</v>
      </c>
      <c r="J95" s="262">
        <f>TRUNC((F95*I95),2)</f>
        <v>195.01</v>
      </c>
    </row>
    <row r="96" spans="1:10" s="2" customFormat="1" ht="120" x14ac:dyDescent="0.25">
      <c r="A96" s="260" t="s">
        <v>447</v>
      </c>
      <c r="B96" s="260" t="s">
        <v>408</v>
      </c>
      <c r="C96" s="261" t="s">
        <v>409</v>
      </c>
      <c r="D96" s="3" t="s">
        <v>410</v>
      </c>
      <c r="E96" s="260" t="s">
        <v>13</v>
      </c>
      <c r="F96" s="262">
        <v>9</v>
      </c>
      <c r="G96" s="262">
        <v>225</v>
      </c>
      <c r="H96" s="262">
        <v>0</v>
      </c>
      <c r="I96" s="262">
        <f>SUM(G96:H96)</f>
        <v>225</v>
      </c>
      <c r="J96" s="262">
        <f>TRUNC((F96*I96),2)</f>
        <v>2025</v>
      </c>
    </row>
    <row r="97" spans="1:10" s="2" customFormat="1" x14ac:dyDescent="0.25">
      <c r="A97" s="263" t="s">
        <v>448</v>
      </c>
      <c r="B97" s="263"/>
      <c r="C97" s="263"/>
      <c r="D97" s="263"/>
      <c r="E97" s="263"/>
      <c r="F97" s="263"/>
      <c r="G97" s="263"/>
      <c r="H97" s="263"/>
      <c r="I97" s="263"/>
      <c r="J97" s="264">
        <f>SUM(J94:J96)</f>
        <v>4369.67</v>
      </c>
    </row>
    <row r="98" spans="1:10" s="2" customFormat="1" x14ac:dyDescent="0.25">
      <c r="A98" s="260" t="s">
        <v>449</v>
      </c>
      <c r="B98" s="260"/>
      <c r="C98" s="261"/>
      <c r="D98" s="3" t="s">
        <v>57</v>
      </c>
      <c r="E98" s="260"/>
      <c r="F98" s="262"/>
      <c r="G98" s="262"/>
      <c r="H98" s="262"/>
      <c r="I98" s="262" t="s">
        <v>9</v>
      </c>
      <c r="J98" s="262"/>
    </row>
    <row r="99" spans="1:10" s="2" customFormat="1" ht="30" x14ac:dyDescent="0.25">
      <c r="A99" s="260" t="s">
        <v>450</v>
      </c>
      <c r="B99" s="260" t="s">
        <v>451</v>
      </c>
      <c r="C99" s="261" t="s">
        <v>452</v>
      </c>
      <c r="D99" s="3" t="s">
        <v>453</v>
      </c>
      <c r="E99" s="260" t="s">
        <v>16</v>
      </c>
      <c r="F99" s="262">
        <v>8.6</v>
      </c>
      <c r="G99" s="262">
        <v>26.98</v>
      </c>
      <c r="H99" s="262">
        <v>0</v>
      </c>
      <c r="I99" s="262">
        <f>SUM(G99:H99)</f>
        <v>26.98</v>
      </c>
      <c r="J99" s="262">
        <f>TRUNC((F99*I99),2)</f>
        <v>232.02</v>
      </c>
    </row>
    <row r="100" spans="1:10" s="2" customFormat="1" ht="45" x14ac:dyDescent="0.25">
      <c r="A100" s="260" t="s">
        <v>454</v>
      </c>
      <c r="B100" s="260" t="s">
        <v>455</v>
      </c>
      <c r="C100" s="261" t="s">
        <v>456</v>
      </c>
      <c r="D100" s="3" t="s">
        <v>457</v>
      </c>
      <c r="E100" s="260" t="s">
        <v>39</v>
      </c>
      <c r="F100" s="262">
        <v>5.4</v>
      </c>
      <c r="G100" s="262">
        <v>252.89</v>
      </c>
      <c r="H100" s="262">
        <v>0</v>
      </c>
      <c r="I100" s="262">
        <f>SUM(G100:H100)</f>
        <v>252.89</v>
      </c>
      <c r="J100" s="262">
        <f>TRUNC((F100*I100),2)</f>
        <v>1365.6</v>
      </c>
    </row>
    <row r="101" spans="1:10" s="2" customFormat="1" x14ac:dyDescent="0.25">
      <c r="A101" s="263" t="s">
        <v>458</v>
      </c>
      <c r="B101" s="263"/>
      <c r="C101" s="263"/>
      <c r="D101" s="263"/>
      <c r="E101" s="263"/>
      <c r="F101" s="263"/>
      <c r="G101" s="263"/>
      <c r="H101" s="263"/>
      <c r="I101" s="263"/>
      <c r="J101" s="264">
        <f>SUM(J99:J100)</f>
        <v>1597.62</v>
      </c>
    </row>
    <row r="102" spans="1:10" s="2" customFormat="1" ht="15" customHeight="1" x14ac:dyDescent="0.25">
      <c r="A102" s="260" t="s">
        <v>459</v>
      </c>
      <c r="B102" s="260"/>
      <c r="C102" s="261"/>
      <c r="D102" s="3" t="s">
        <v>58</v>
      </c>
      <c r="E102" s="260"/>
      <c r="F102" s="262"/>
      <c r="G102" s="262"/>
      <c r="H102" s="262"/>
      <c r="I102" s="262" t="s">
        <v>9</v>
      </c>
      <c r="J102" s="262"/>
    </row>
    <row r="103" spans="1:10" s="2" customFormat="1" ht="45" x14ac:dyDescent="0.25">
      <c r="A103" s="260" t="s">
        <v>460</v>
      </c>
      <c r="B103" s="260" t="s">
        <v>60</v>
      </c>
      <c r="C103" s="261">
        <v>84191</v>
      </c>
      <c r="D103" s="3" t="s">
        <v>59</v>
      </c>
      <c r="E103" s="260" t="s">
        <v>39</v>
      </c>
      <c r="F103" s="262">
        <v>135.94</v>
      </c>
      <c r="G103" s="262">
        <v>55.52</v>
      </c>
      <c r="H103" s="262">
        <v>10.95</v>
      </c>
      <c r="I103" s="262">
        <f>SUM(G103:H103)</f>
        <v>66.47</v>
      </c>
      <c r="J103" s="262">
        <f>TRUNC((F103*I103),2)</f>
        <v>9035.93</v>
      </c>
    </row>
    <row r="104" spans="1:10" s="2" customFormat="1" ht="30" x14ac:dyDescent="0.25">
      <c r="A104" s="260" t="s">
        <v>461</v>
      </c>
      <c r="B104" s="260" t="s">
        <v>429</v>
      </c>
      <c r="C104" s="261">
        <v>72189</v>
      </c>
      <c r="D104" s="3" t="s">
        <v>47</v>
      </c>
      <c r="E104" s="260" t="s">
        <v>16</v>
      </c>
      <c r="F104" s="262">
        <v>135.94</v>
      </c>
      <c r="G104" s="262">
        <v>10.93</v>
      </c>
      <c r="H104" s="262">
        <v>3.45</v>
      </c>
      <c r="I104" s="262">
        <f>SUM(G104:H104)</f>
        <v>14.379999999999999</v>
      </c>
      <c r="J104" s="262">
        <f>TRUNC((F104*I104),2)</f>
        <v>1954.81</v>
      </c>
    </row>
    <row r="105" spans="1:10" s="2" customFormat="1" ht="30" x14ac:dyDescent="0.25">
      <c r="A105" s="260" t="s">
        <v>462</v>
      </c>
      <c r="B105" s="260" t="s">
        <v>61</v>
      </c>
      <c r="C105" s="261">
        <v>73630</v>
      </c>
      <c r="D105" s="3" t="s">
        <v>62</v>
      </c>
      <c r="E105" s="260" t="s">
        <v>16</v>
      </c>
      <c r="F105" s="262">
        <v>86.24</v>
      </c>
      <c r="G105" s="262">
        <v>2.17</v>
      </c>
      <c r="H105" s="262">
        <v>5.96</v>
      </c>
      <c r="I105" s="262">
        <f>SUM(G105:H105)</f>
        <v>8.129999999999999</v>
      </c>
      <c r="J105" s="262">
        <f>TRUNC((F105*I105),2)</f>
        <v>701.13</v>
      </c>
    </row>
    <row r="106" spans="1:10" s="2" customFormat="1" x14ac:dyDescent="0.25">
      <c r="A106" s="263" t="s">
        <v>463</v>
      </c>
      <c r="B106" s="263"/>
      <c r="C106" s="263"/>
      <c r="D106" s="263"/>
      <c r="E106" s="263"/>
      <c r="F106" s="263"/>
      <c r="G106" s="263"/>
      <c r="H106" s="263"/>
      <c r="I106" s="263"/>
      <c r="J106" s="264">
        <f>SUM(J103:J105)</f>
        <v>11691.869999999999</v>
      </c>
    </row>
    <row r="107" spans="1:10" x14ac:dyDescent="0.25">
      <c r="A107" s="260" t="s">
        <v>464</v>
      </c>
      <c r="B107" s="260"/>
      <c r="C107" s="261"/>
      <c r="D107" s="3" t="s">
        <v>63</v>
      </c>
      <c r="E107" s="260"/>
      <c r="F107" s="262"/>
      <c r="G107" s="262"/>
      <c r="H107" s="262"/>
      <c r="I107" s="262" t="s">
        <v>9</v>
      </c>
      <c r="J107" s="262"/>
    </row>
    <row r="108" spans="1:10" ht="30" x14ac:dyDescent="0.25">
      <c r="A108" s="260" t="s">
        <v>465</v>
      </c>
      <c r="B108" s="260" t="s">
        <v>466</v>
      </c>
      <c r="C108" s="261" t="s">
        <v>467</v>
      </c>
      <c r="D108" s="3" t="s">
        <v>64</v>
      </c>
      <c r="E108" s="260" t="s">
        <v>39</v>
      </c>
      <c r="F108" s="262">
        <v>70</v>
      </c>
      <c r="G108" s="262">
        <v>3.9</v>
      </c>
      <c r="H108" s="262">
        <v>2.9</v>
      </c>
      <c r="I108" s="262">
        <f>SUM(G108:H108)</f>
        <v>6.8</v>
      </c>
      <c r="J108" s="262">
        <f>TRUNC((F108*I108),2)</f>
        <v>476</v>
      </c>
    </row>
    <row r="109" spans="1:10" ht="45" x14ac:dyDescent="0.25">
      <c r="A109" s="260" t="s">
        <v>468</v>
      </c>
      <c r="B109" s="260" t="s">
        <v>65</v>
      </c>
      <c r="C109" s="261">
        <v>88489</v>
      </c>
      <c r="D109" s="3" t="s">
        <v>66</v>
      </c>
      <c r="E109" s="260" t="s">
        <v>39</v>
      </c>
      <c r="F109" s="262">
        <v>297.5</v>
      </c>
      <c r="G109" s="262">
        <v>5.31</v>
      </c>
      <c r="H109" s="262">
        <v>2.61</v>
      </c>
      <c r="I109" s="262">
        <f>SUM(G109:H109)</f>
        <v>7.92</v>
      </c>
      <c r="J109" s="262">
        <f>TRUNC((F109*I109),2)</f>
        <v>2356.1999999999998</v>
      </c>
    </row>
    <row r="110" spans="1:10" ht="45" x14ac:dyDescent="0.25">
      <c r="A110" s="260" t="s">
        <v>469</v>
      </c>
      <c r="B110" s="260" t="s">
        <v>67</v>
      </c>
      <c r="C110" s="261">
        <v>88486</v>
      </c>
      <c r="D110" s="3" t="s">
        <v>68</v>
      </c>
      <c r="E110" s="260" t="s">
        <v>39</v>
      </c>
      <c r="F110" s="262">
        <v>140</v>
      </c>
      <c r="G110" s="262">
        <v>4.62</v>
      </c>
      <c r="H110" s="262">
        <v>2.37</v>
      </c>
      <c r="I110" s="262">
        <f>SUM(G110:H110)</f>
        <v>6.99</v>
      </c>
      <c r="J110" s="262">
        <f>TRUNC((F110*I110),2)</f>
        <v>978.6</v>
      </c>
    </row>
    <row r="111" spans="1:10" ht="15" customHeight="1" x14ac:dyDescent="0.25">
      <c r="A111" s="263" t="s">
        <v>470</v>
      </c>
      <c r="B111" s="263"/>
      <c r="C111" s="263"/>
      <c r="D111" s="263"/>
      <c r="E111" s="263"/>
      <c r="F111" s="263"/>
      <c r="G111" s="263"/>
      <c r="H111" s="263"/>
      <c r="I111" s="263"/>
      <c r="J111" s="264">
        <f>SUM(J108:J110)</f>
        <v>3810.7999999999997</v>
      </c>
    </row>
    <row r="112" spans="1:10" x14ac:dyDescent="0.25">
      <c r="A112" s="260" t="s">
        <v>471</v>
      </c>
      <c r="B112" s="260"/>
      <c r="C112" s="261"/>
      <c r="D112" s="3" t="s">
        <v>69</v>
      </c>
      <c r="E112" s="260"/>
      <c r="F112" s="262"/>
      <c r="G112" s="262"/>
      <c r="H112" s="262"/>
      <c r="I112" s="262" t="s">
        <v>9</v>
      </c>
      <c r="J112" s="262"/>
    </row>
    <row r="113" spans="1:10" ht="30" x14ac:dyDescent="0.25">
      <c r="A113" s="260" t="s">
        <v>472</v>
      </c>
      <c r="B113" s="260" t="s">
        <v>473</v>
      </c>
      <c r="C113" s="261"/>
      <c r="D113" s="3" t="s">
        <v>474</v>
      </c>
      <c r="E113" s="260" t="s">
        <v>13</v>
      </c>
      <c r="F113" s="262">
        <v>1</v>
      </c>
      <c r="G113" s="262">
        <v>2671.7</v>
      </c>
      <c r="H113" s="262">
        <v>420.82</v>
      </c>
      <c r="I113" s="262">
        <f>SUM(G113:H113)</f>
        <v>3092.52</v>
      </c>
      <c r="J113" s="262">
        <f>TRUNC((F113*I113),2)</f>
        <v>3092.52</v>
      </c>
    </row>
    <row r="114" spans="1:10" ht="30" x14ac:dyDescent="0.25">
      <c r="A114" s="260" t="s">
        <v>475</v>
      </c>
      <c r="B114" s="260" t="s">
        <v>476</v>
      </c>
      <c r="C114" s="261"/>
      <c r="D114" s="3" t="s">
        <v>477</v>
      </c>
      <c r="E114" s="260" t="s">
        <v>13</v>
      </c>
      <c r="F114" s="262">
        <v>1</v>
      </c>
      <c r="G114" s="262">
        <v>1919.14</v>
      </c>
      <c r="H114" s="262">
        <v>325.83</v>
      </c>
      <c r="I114" s="262">
        <f>SUM(G114:H114)</f>
        <v>2244.9700000000003</v>
      </c>
      <c r="J114" s="262">
        <f>TRUNC((F114*I114),2)</f>
        <v>2244.9699999999998</v>
      </c>
    </row>
    <row r="115" spans="1:10" ht="30" x14ac:dyDescent="0.25">
      <c r="A115" s="260" t="s">
        <v>478</v>
      </c>
      <c r="B115" s="260" t="s">
        <v>479</v>
      </c>
      <c r="C115" s="261"/>
      <c r="D115" s="3" t="s">
        <v>480</v>
      </c>
      <c r="E115" s="260" t="s">
        <v>13</v>
      </c>
      <c r="F115" s="262">
        <v>1</v>
      </c>
      <c r="G115" s="262">
        <v>1362.66</v>
      </c>
      <c r="H115" s="262">
        <v>299.23</v>
      </c>
      <c r="I115" s="262">
        <f>SUM(G115:H115)</f>
        <v>1661.89</v>
      </c>
      <c r="J115" s="262">
        <f>TRUNC((F115*I115),2)</f>
        <v>1661.89</v>
      </c>
    </row>
    <row r="116" spans="1:10" ht="30" x14ac:dyDescent="0.25">
      <c r="A116" s="260" t="s">
        <v>481</v>
      </c>
      <c r="B116" s="260" t="s">
        <v>482</v>
      </c>
      <c r="C116" s="261"/>
      <c r="D116" s="3" t="s">
        <v>483</v>
      </c>
      <c r="E116" s="260" t="s">
        <v>13</v>
      </c>
      <c r="F116" s="262">
        <v>1</v>
      </c>
      <c r="G116" s="262">
        <v>2380.81</v>
      </c>
      <c r="H116" s="262">
        <v>348.07</v>
      </c>
      <c r="I116" s="262">
        <f>SUM(G116:H116)</f>
        <v>2728.88</v>
      </c>
      <c r="J116" s="262">
        <f>TRUNC((F116*I116),2)</f>
        <v>2728.88</v>
      </c>
    </row>
    <row r="117" spans="1:10" ht="30" x14ac:dyDescent="0.25">
      <c r="A117" s="260" t="s">
        <v>484</v>
      </c>
      <c r="B117" s="260" t="s">
        <v>485</v>
      </c>
      <c r="C117" s="261"/>
      <c r="D117" s="3" t="s">
        <v>486</v>
      </c>
      <c r="E117" s="260" t="s">
        <v>13</v>
      </c>
      <c r="F117" s="262">
        <v>1</v>
      </c>
      <c r="G117" s="262">
        <v>2147.67</v>
      </c>
      <c r="H117" s="262">
        <v>348.27</v>
      </c>
      <c r="I117" s="262">
        <f>SUM(G117:H117)</f>
        <v>2495.94</v>
      </c>
      <c r="J117" s="262">
        <f>TRUNC((F117*I117),2)</f>
        <v>2495.94</v>
      </c>
    </row>
    <row r="118" spans="1:10" ht="30" x14ac:dyDescent="0.25">
      <c r="A118" s="260" t="s">
        <v>487</v>
      </c>
      <c r="B118" s="260" t="s">
        <v>488</v>
      </c>
      <c r="C118" s="261"/>
      <c r="D118" s="3" t="s">
        <v>489</v>
      </c>
      <c r="E118" s="260" t="s">
        <v>13</v>
      </c>
      <c r="F118" s="262">
        <v>1</v>
      </c>
      <c r="G118" s="262">
        <v>2406.96</v>
      </c>
      <c r="H118" s="262">
        <v>366.15</v>
      </c>
      <c r="I118" s="262">
        <f>SUM(G118:H118)</f>
        <v>2773.11</v>
      </c>
      <c r="J118" s="262">
        <f>TRUNC((F118*I118),2)</f>
        <v>2773.11</v>
      </c>
    </row>
    <row r="119" spans="1:10" ht="30" x14ac:dyDescent="0.25">
      <c r="A119" s="260" t="s">
        <v>490</v>
      </c>
      <c r="B119" s="260" t="s">
        <v>491</v>
      </c>
      <c r="C119" s="261"/>
      <c r="D119" s="3" t="s">
        <v>492</v>
      </c>
      <c r="E119" s="260" t="s">
        <v>13</v>
      </c>
      <c r="F119" s="262">
        <v>1</v>
      </c>
      <c r="G119" s="262">
        <v>2096.42</v>
      </c>
      <c r="H119" s="262">
        <v>345.8</v>
      </c>
      <c r="I119" s="262">
        <f>SUM(G119:H119)</f>
        <v>2442.2200000000003</v>
      </c>
      <c r="J119" s="262">
        <f>TRUNC((F119*I119),2)</f>
        <v>2442.2199999999998</v>
      </c>
    </row>
    <row r="120" spans="1:10" ht="30" x14ac:dyDescent="0.25">
      <c r="A120" s="260" t="s">
        <v>493</v>
      </c>
      <c r="B120" s="260" t="s">
        <v>494</v>
      </c>
      <c r="C120" s="261"/>
      <c r="D120" s="3" t="s">
        <v>495</v>
      </c>
      <c r="E120" s="260" t="s">
        <v>13</v>
      </c>
      <c r="F120" s="262">
        <v>1</v>
      </c>
      <c r="G120" s="262">
        <v>1717.6</v>
      </c>
      <c r="H120" s="262">
        <v>316.55</v>
      </c>
      <c r="I120" s="262">
        <f>SUM(G120:H120)</f>
        <v>2034.1499999999999</v>
      </c>
      <c r="J120" s="262">
        <f>TRUNC((F120*I120),2)</f>
        <v>2034.15</v>
      </c>
    </row>
    <row r="121" spans="1:10" ht="30" x14ac:dyDescent="0.25">
      <c r="A121" s="260" t="s">
        <v>496</v>
      </c>
      <c r="B121" s="260" t="s">
        <v>497</v>
      </c>
      <c r="C121" s="261"/>
      <c r="D121" s="3" t="s">
        <v>498</v>
      </c>
      <c r="E121" s="260" t="s">
        <v>13</v>
      </c>
      <c r="F121" s="262">
        <v>15</v>
      </c>
      <c r="G121" s="262">
        <v>1938</v>
      </c>
      <c r="H121" s="262">
        <v>382.65</v>
      </c>
      <c r="I121" s="262">
        <f>SUM(G121:H121)</f>
        <v>2320.65</v>
      </c>
      <c r="J121" s="262">
        <f>TRUNC((F121*I121),2)</f>
        <v>34809.75</v>
      </c>
    </row>
    <row r="122" spans="1:10" x14ac:dyDescent="0.25">
      <c r="A122" s="260" t="s">
        <v>499</v>
      </c>
      <c r="B122" s="260"/>
      <c r="C122" s="261"/>
      <c r="D122" s="3" t="s">
        <v>500</v>
      </c>
      <c r="E122" s="260" t="s">
        <v>13</v>
      </c>
      <c r="F122" s="262">
        <v>39</v>
      </c>
      <c r="G122" s="262">
        <v>244.78</v>
      </c>
      <c r="H122" s="262">
        <v>0</v>
      </c>
      <c r="I122" s="262">
        <f>SUM(G122:H122)</f>
        <v>244.78</v>
      </c>
      <c r="J122" s="262">
        <f>TRUNC((F122*I122),2)</f>
        <v>9546.42</v>
      </c>
    </row>
    <row r="123" spans="1:10" x14ac:dyDescent="0.25">
      <c r="A123" s="260" t="s">
        <v>501</v>
      </c>
      <c r="B123" s="260"/>
      <c r="C123" s="261"/>
      <c r="D123" s="3" t="s">
        <v>502</v>
      </c>
      <c r="E123" s="260" t="s">
        <v>13</v>
      </c>
      <c r="F123" s="262">
        <v>9</v>
      </c>
      <c r="G123" s="262">
        <v>290.12</v>
      </c>
      <c r="H123" s="262">
        <v>0</v>
      </c>
      <c r="I123" s="262">
        <f>SUM(G123:H123)</f>
        <v>290.12</v>
      </c>
      <c r="J123" s="262">
        <f>TRUNC((F123*I123),2)</f>
        <v>2611.08</v>
      </c>
    </row>
    <row r="124" spans="1:10" x14ac:dyDescent="0.25">
      <c r="A124" s="263" t="s">
        <v>503</v>
      </c>
      <c r="B124" s="263"/>
      <c r="C124" s="263"/>
      <c r="D124" s="263"/>
      <c r="E124" s="263"/>
      <c r="F124" s="263"/>
      <c r="G124" s="263"/>
      <c r="H124" s="263"/>
      <c r="I124" s="263"/>
      <c r="J124" s="264">
        <f>SUM(J113:J123)</f>
        <v>66440.930000000008</v>
      </c>
    </row>
    <row r="125" spans="1:10" x14ac:dyDescent="0.25">
      <c r="A125" s="260" t="s">
        <v>504</v>
      </c>
      <c r="B125" s="260"/>
      <c r="C125" s="261"/>
      <c r="D125" s="3" t="s">
        <v>70</v>
      </c>
      <c r="E125" s="260"/>
      <c r="F125" s="262"/>
      <c r="G125" s="262"/>
      <c r="H125" s="262"/>
      <c r="I125" s="262" t="s">
        <v>9</v>
      </c>
      <c r="J125" s="262"/>
    </row>
    <row r="126" spans="1:10" ht="45" x14ac:dyDescent="0.25">
      <c r="A126" s="260" t="s">
        <v>505</v>
      </c>
      <c r="B126" s="260" t="s">
        <v>506</v>
      </c>
      <c r="C126" s="261" t="s">
        <v>507</v>
      </c>
      <c r="D126" s="3" t="s">
        <v>71</v>
      </c>
      <c r="E126" s="260" t="s">
        <v>13</v>
      </c>
      <c r="F126" s="262">
        <v>2</v>
      </c>
      <c r="G126" s="262">
        <v>2488.66</v>
      </c>
      <c r="H126" s="262">
        <v>0</v>
      </c>
      <c r="I126" s="262">
        <f>SUM(G126:H126)</f>
        <v>2488.66</v>
      </c>
      <c r="J126" s="262">
        <f>TRUNC((F126*I126),2)</f>
        <v>4977.32</v>
      </c>
    </row>
    <row r="127" spans="1:10" ht="45" x14ac:dyDescent="0.25">
      <c r="A127" s="260" t="s">
        <v>508</v>
      </c>
      <c r="B127" s="260" t="s">
        <v>509</v>
      </c>
      <c r="C127" s="261" t="s">
        <v>510</v>
      </c>
      <c r="D127" s="3" t="s">
        <v>72</v>
      </c>
      <c r="E127" s="260" t="s">
        <v>13</v>
      </c>
      <c r="F127" s="262">
        <v>2</v>
      </c>
      <c r="G127" s="262">
        <v>3272.25</v>
      </c>
      <c r="H127" s="262">
        <v>0</v>
      </c>
      <c r="I127" s="262">
        <f>SUM(G127:H127)</f>
        <v>3272.25</v>
      </c>
      <c r="J127" s="262">
        <f>TRUNC((F127*I127),2)</f>
        <v>6544.5</v>
      </c>
    </row>
    <row r="128" spans="1:10" x14ac:dyDescent="0.25">
      <c r="A128" s="263" t="s">
        <v>511</v>
      </c>
      <c r="B128" s="263"/>
      <c r="C128" s="263"/>
      <c r="D128" s="263"/>
      <c r="E128" s="263"/>
      <c r="F128" s="263"/>
      <c r="G128" s="263"/>
      <c r="H128" s="263"/>
      <c r="I128" s="263"/>
      <c r="J128" s="264">
        <f>SUM(J126:J127)</f>
        <v>11521.82</v>
      </c>
    </row>
    <row r="129" spans="1:10" x14ac:dyDescent="0.25">
      <c r="A129" s="260" t="s">
        <v>73</v>
      </c>
      <c r="B129" s="260"/>
      <c r="C129" s="261"/>
      <c r="D129" s="3" t="s">
        <v>74</v>
      </c>
      <c r="E129" s="260"/>
      <c r="F129" s="262"/>
      <c r="G129" s="262"/>
      <c r="H129" s="262"/>
      <c r="I129" s="262" t="s">
        <v>9</v>
      </c>
      <c r="J129" s="262"/>
    </row>
    <row r="130" spans="1:10" x14ac:dyDescent="0.25">
      <c r="A130" s="260" t="s">
        <v>512</v>
      </c>
      <c r="B130" s="260" t="s">
        <v>75</v>
      </c>
      <c r="C130" s="261">
        <v>9537</v>
      </c>
      <c r="D130" s="3" t="s">
        <v>76</v>
      </c>
      <c r="E130" s="260" t="s">
        <v>39</v>
      </c>
      <c r="F130" s="262">
        <v>135.94</v>
      </c>
      <c r="G130" s="262">
        <v>0.61</v>
      </c>
      <c r="H130" s="262">
        <v>1.07</v>
      </c>
      <c r="I130" s="262">
        <f>SUM(G130:H130)</f>
        <v>1.6800000000000002</v>
      </c>
      <c r="J130" s="262">
        <f>TRUNC((F130*I130),2)</f>
        <v>228.37</v>
      </c>
    </row>
    <row r="131" spans="1:10" x14ac:dyDescent="0.25">
      <c r="A131" s="265" t="s">
        <v>77</v>
      </c>
      <c r="B131" s="265"/>
      <c r="C131" s="265"/>
      <c r="D131" s="265"/>
      <c r="E131" s="265"/>
      <c r="F131" s="265"/>
      <c r="G131" s="265"/>
      <c r="H131" s="265"/>
      <c r="I131" s="265"/>
      <c r="J131" s="266">
        <f>SUM(J130:J130)</f>
        <v>228.37</v>
      </c>
    </row>
    <row r="133" spans="1:10" x14ac:dyDescent="0.25">
      <c r="A133" s="142" t="s">
        <v>78</v>
      </c>
      <c r="B133" s="142"/>
      <c r="C133" s="142"/>
      <c r="D133" s="142"/>
      <c r="E133" s="142"/>
      <c r="F133" s="142"/>
      <c r="G133" s="142"/>
      <c r="H133" s="142"/>
      <c r="I133" s="142"/>
      <c r="J133" s="18">
        <f>J19+J73+J92+J97+J101+J106+J111+J124+J128+J131</f>
        <v>225975.75</v>
      </c>
    </row>
    <row r="134" spans="1:10" x14ac:dyDescent="0.25">
      <c r="A134" s="142" t="s">
        <v>515</v>
      </c>
      <c r="B134" s="142"/>
      <c r="C134" s="142"/>
      <c r="D134" s="142"/>
      <c r="E134" s="142"/>
      <c r="F134" s="142"/>
      <c r="G134" s="142"/>
      <c r="H134" s="142"/>
      <c r="I134" s="142"/>
      <c r="J134" s="18">
        <f>(J133-J128)*'BDI SERVIÇOS'!H38</f>
        <v>54509.240959980096</v>
      </c>
    </row>
    <row r="135" spans="1:10" x14ac:dyDescent="0.25">
      <c r="A135" s="142" t="s">
        <v>514</v>
      </c>
      <c r="B135" s="142"/>
      <c r="C135" s="142"/>
      <c r="D135" s="142"/>
      <c r="E135" s="142"/>
      <c r="F135" s="142"/>
      <c r="G135" s="142"/>
      <c r="H135" s="142"/>
      <c r="I135" s="142"/>
      <c r="J135" s="18">
        <f>J128*'BDI EQUIP'!H39</f>
        <v>1637.3088153275385</v>
      </c>
    </row>
    <row r="136" spans="1:10" x14ac:dyDescent="0.25">
      <c r="A136" s="142" t="s">
        <v>516</v>
      </c>
      <c r="B136" s="142"/>
      <c r="C136" s="142"/>
      <c r="D136" s="142"/>
      <c r="E136" s="142"/>
      <c r="F136" s="142"/>
      <c r="G136" s="142"/>
      <c r="H136" s="142"/>
      <c r="I136" s="142"/>
      <c r="J136" s="18">
        <f>J133+J134+J135</f>
        <v>282122.29977530765</v>
      </c>
    </row>
    <row r="137" spans="1:10" x14ac:dyDescent="0.25">
      <c r="A137" s="142" t="s">
        <v>84</v>
      </c>
      <c r="B137" s="142"/>
      <c r="C137" s="142"/>
      <c r="D137" s="142"/>
      <c r="E137" s="142"/>
      <c r="F137" s="142"/>
      <c r="G137" s="142"/>
      <c r="H137" s="142"/>
      <c r="I137" s="142"/>
      <c r="J137" s="18">
        <f>J136/F130</f>
        <v>2075.3442678777965</v>
      </c>
    </row>
  </sheetData>
  <mergeCells count="18">
    <mergeCell ref="A133:I133"/>
    <mergeCell ref="A134:I134"/>
    <mergeCell ref="A135:I135"/>
    <mergeCell ref="A136:I136"/>
    <mergeCell ref="A137:I137"/>
    <mergeCell ref="A97:I97"/>
    <mergeCell ref="A106:I106"/>
    <mergeCell ref="A111:I111"/>
    <mergeCell ref="A128:I128"/>
    <mergeCell ref="A131:I131"/>
    <mergeCell ref="A124:I124"/>
    <mergeCell ref="A101:I101"/>
    <mergeCell ref="A2:J2"/>
    <mergeCell ref="A3:J3"/>
    <mergeCell ref="A4:J4"/>
    <mergeCell ref="A19:I19"/>
    <mergeCell ref="A73:I73"/>
    <mergeCell ref="A92:I92"/>
  </mergeCells>
  <pageMargins left="0.51181102362204722" right="0.51181102362204722" top="0.78740157480314965" bottom="0.78740157480314965" header="0.31496062992125984" footer="0.31496062992125984"/>
  <pageSetup paperSize="9" scale="66" fitToHeight="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45"/>
  <sheetViews>
    <sheetView topLeftCell="A20" workbookViewId="0">
      <selection activeCell="K41" sqref="C1:K41"/>
    </sheetView>
    <sheetView workbookViewId="1"/>
  </sheetViews>
  <sheetFormatPr defaultRowHeight="15" x14ac:dyDescent="0.25"/>
  <cols>
    <col min="1" max="2" width="1.140625" customWidth="1"/>
    <col min="3" max="3" width="4.7109375" customWidth="1"/>
    <col min="4" max="4" width="4.140625" customWidth="1"/>
    <col min="5" max="5" width="11.28515625" customWidth="1"/>
    <col min="6" max="6" width="50.7109375" customWidth="1"/>
    <col min="7" max="7" width="8" bestFit="1" customWidth="1"/>
    <col min="8" max="8" width="13" customWidth="1"/>
    <col min="9" max="9" width="7" customWidth="1"/>
    <col min="10" max="10" width="0.85546875" customWidth="1"/>
    <col min="11" max="11" width="1.140625" customWidth="1"/>
    <col min="14" max="14" width="11.140625" customWidth="1"/>
    <col min="257" max="258" width="1.140625" customWidth="1"/>
    <col min="259" max="259" width="4.7109375" customWidth="1"/>
    <col min="260" max="260" width="4.140625" customWidth="1"/>
    <col min="261" max="261" width="11.28515625" customWidth="1"/>
    <col min="262" max="262" width="50.7109375" customWidth="1"/>
    <col min="263" max="263" width="8" bestFit="1" customWidth="1"/>
    <col min="264" max="264" width="13" customWidth="1"/>
    <col min="265" max="265" width="7" customWidth="1"/>
    <col min="266" max="266" width="0.85546875" customWidth="1"/>
    <col min="267" max="267" width="1.140625" customWidth="1"/>
    <col min="270" max="270" width="11.140625" customWidth="1"/>
    <col min="513" max="514" width="1.140625" customWidth="1"/>
    <col min="515" max="515" width="4.7109375" customWidth="1"/>
    <col min="516" max="516" width="4.140625" customWidth="1"/>
    <col min="517" max="517" width="11.28515625" customWidth="1"/>
    <col min="518" max="518" width="50.7109375" customWidth="1"/>
    <col min="519" max="519" width="8" bestFit="1" customWidth="1"/>
    <col min="520" max="520" width="13" customWidth="1"/>
    <col min="521" max="521" width="7" customWidth="1"/>
    <col min="522" max="522" width="0.85546875" customWidth="1"/>
    <col min="523" max="523" width="1.140625" customWidth="1"/>
    <col min="526" max="526" width="11.140625" customWidth="1"/>
    <col min="769" max="770" width="1.140625" customWidth="1"/>
    <col min="771" max="771" width="4.7109375" customWidth="1"/>
    <col min="772" max="772" width="4.140625" customWidth="1"/>
    <col min="773" max="773" width="11.28515625" customWidth="1"/>
    <col min="774" max="774" width="50.7109375" customWidth="1"/>
    <col min="775" max="775" width="8" bestFit="1" customWidth="1"/>
    <col min="776" max="776" width="13" customWidth="1"/>
    <col min="777" max="777" width="7" customWidth="1"/>
    <col min="778" max="778" width="0.85546875" customWidth="1"/>
    <col min="779" max="779" width="1.140625" customWidth="1"/>
    <col min="782" max="782" width="11.140625" customWidth="1"/>
    <col min="1025" max="1026" width="1.140625" customWidth="1"/>
    <col min="1027" max="1027" width="4.7109375" customWidth="1"/>
    <col min="1028" max="1028" width="4.140625" customWidth="1"/>
    <col min="1029" max="1029" width="11.28515625" customWidth="1"/>
    <col min="1030" max="1030" width="50.7109375" customWidth="1"/>
    <col min="1031" max="1031" width="8" bestFit="1" customWidth="1"/>
    <col min="1032" max="1032" width="13" customWidth="1"/>
    <col min="1033" max="1033" width="7" customWidth="1"/>
    <col min="1034" max="1034" width="0.85546875" customWidth="1"/>
    <col min="1035" max="1035" width="1.140625" customWidth="1"/>
    <col min="1038" max="1038" width="11.140625" customWidth="1"/>
    <col min="1281" max="1282" width="1.140625" customWidth="1"/>
    <col min="1283" max="1283" width="4.7109375" customWidth="1"/>
    <col min="1284" max="1284" width="4.140625" customWidth="1"/>
    <col min="1285" max="1285" width="11.28515625" customWidth="1"/>
    <col min="1286" max="1286" width="50.7109375" customWidth="1"/>
    <col min="1287" max="1287" width="8" bestFit="1" customWidth="1"/>
    <col min="1288" max="1288" width="13" customWidth="1"/>
    <col min="1289" max="1289" width="7" customWidth="1"/>
    <col min="1290" max="1290" width="0.85546875" customWidth="1"/>
    <col min="1291" max="1291" width="1.140625" customWidth="1"/>
    <col min="1294" max="1294" width="11.140625" customWidth="1"/>
    <col min="1537" max="1538" width="1.140625" customWidth="1"/>
    <col min="1539" max="1539" width="4.7109375" customWidth="1"/>
    <col min="1540" max="1540" width="4.140625" customWidth="1"/>
    <col min="1541" max="1541" width="11.28515625" customWidth="1"/>
    <col min="1542" max="1542" width="50.7109375" customWidth="1"/>
    <col min="1543" max="1543" width="8" bestFit="1" customWidth="1"/>
    <col min="1544" max="1544" width="13" customWidth="1"/>
    <col min="1545" max="1545" width="7" customWidth="1"/>
    <col min="1546" max="1546" width="0.85546875" customWidth="1"/>
    <col min="1547" max="1547" width="1.140625" customWidth="1"/>
    <col min="1550" max="1550" width="11.140625" customWidth="1"/>
    <col min="1793" max="1794" width="1.140625" customWidth="1"/>
    <col min="1795" max="1795" width="4.7109375" customWidth="1"/>
    <col min="1796" max="1796" width="4.140625" customWidth="1"/>
    <col min="1797" max="1797" width="11.28515625" customWidth="1"/>
    <col min="1798" max="1798" width="50.7109375" customWidth="1"/>
    <col min="1799" max="1799" width="8" bestFit="1" customWidth="1"/>
    <col min="1800" max="1800" width="13" customWidth="1"/>
    <col min="1801" max="1801" width="7" customWidth="1"/>
    <col min="1802" max="1802" width="0.85546875" customWidth="1"/>
    <col min="1803" max="1803" width="1.140625" customWidth="1"/>
    <col min="1806" max="1806" width="11.140625" customWidth="1"/>
    <col min="2049" max="2050" width="1.140625" customWidth="1"/>
    <col min="2051" max="2051" width="4.7109375" customWidth="1"/>
    <col min="2052" max="2052" width="4.140625" customWidth="1"/>
    <col min="2053" max="2053" width="11.28515625" customWidth="1"/>
    <col min="2054" max="2054" width="50.7109375" customWidth="1"/>
    <col min="2055" max="2055" width="8" bestFit="1" customWidth="1"/>
    <col min="2056" max="2056" width="13" customWidth="1"/>
    <col min="2057" max="2057" width="7" customWidth="1"/>
    <col min="2058" max="2058" width="0.85546875" customWidth="1"/>
    <col min="2059" max="2059" width="1.140625" customWidth="1"/>
    <col min="2062" max="2062" width="11.140625" customWidth="1"/>
    <col min="2305" max="2306" width="1.140625" customWidth="1"/>
    <col min="2307" max="2307" width="4.7109375" customWidth="1"/>
    <col min="2308" max="2308" width="4.140625" customWidth="1"/>
    <col min="2309" max="2309" width="11.28515625" customWidth="1"/>
    <col min="2310" max="2310" width="50.7109375" customWidth="1"/>
    <col min="2311" max="2311" width="8" bestFit="1" customWidth="1"/>
    <col min="2312" max="2312" width="13" customWidth="1"/>
    <col min="2313" max="2313" width="7" customWidth="1"/>
    <col min="2314" max="2314" width="0.85546875" customWidth="1"/>
    <col min="2315" max="2315" width="1.140625" customWidth="1"/>
    <col min="2318" max="2318" width="11.140625" customWidth="1"/>
    <col min="2561" max="2562" width="1.140625" customWidth="1"/>
    <col min="2563" max="2563" width="4.7109375" customWidth="1"/>
    <col min="2564" max="2564" width="4.140625" customWidth="1"/>
    <col min="2565" max="2565" width="11.28515625" customWidth="1"/>
    <col min="2566" max="2566" width="50.7109375" customWidth="1"/>
    <col min="2567" max="2567" width="8" bestFit="1" customWidth="1"/>
    <col min="2568" max="2568" width="13" customWidth="1"/>
    <col min="2569" max="2569" width="7" customWidth="1"/>
    <col min="2570" max="2570" width="0.85546875" customWidth="1"/>
    <col min="2571" max="2571" width="1.140625" customWidth="1"/>
    <col min="2574" max="2574" width="11.140625" customWidth="1"/>
    <col min="2817" max="2818" width="1.140625" customWidth="1"/>
    <col min="2819" max="2819" width="4.7109375" customWidth="1"/>
    <col min="2820" max="2820" width="4.140625" customWidth="1"/>
    <col min="2821" max="2821" width="11.28515625" customWidth="1"/>
    <col min="2822" max="2822" width="50.7109375" customWidth="1"/>
    <col min="2823" max="2823" width="8" bestFit="1" customWidth="1"/>
    <col min="2824" max="2824" width="13" customWidth="1"/>
    <col min="2825" max="2825" width="7" customWidth="1"/>
    <col min="2826" max="2826" width="0.85546875" customWidth="1"/>
    <col min="2827" max="2827" width="1.140625" customWidth="1"/>
    <col min="2830" max="2830" width="11.140625" customWidth="1"/>
    <col min="3073" max="3074" width="1.140625" customWidth="1"/>
    <col min="3075" max="3075" width="4.7109375" customWidth="1"/>
    <col min="3076" max="3076" width="4.140625" customWidth="1"/>
    <col min="3077" max="3077" width="11.28515625" customWidth="1"/>
    <col min="3078" max="3078" width="50.7109375" customWidth="1"/>
    <col min="3079" max="3079" width="8" bestFit="1" customWidth="1"/>
    <col min="3080" max="3080" width="13" customWidth="1"/>
    <col min="3081" max="3081" width="7" customWidth="1"/>
    <col min="3082" max="3082" width="0.85546875" customWidth="1"/>
    <col min="3083" max="3083" width="1.140625" customWidth="1"/>
    <col min="3086" max="3086" width="11.140625" customWidth="1"/>
    <col min="3329" max="3330" width="1.140625" customWidth="1"/>
    <col min="3331" max="3331" width="4.7109375" customWidth="1"/>
    <col min="3332" max="3332" width="4.140625" customWidth="1"/>
    <col min="3333" max="3333" width="11.28515625" customWidth="1"/>
    <col min="3334" max="3334" width="50.7109375" customWidth="1"/>
    <col min="3335" max="3335" width="8" bestFit="1" customWidth="1"/>
    <col min="3336" max="3336" width="13" customWidth="1"/>
    <col min="3337" max="3337" width="7" customWidth="1"/>
    <col min="3338" max="3338" width="0.85546875" customWidth="1"/>
    <col min="3339" max="3339" width="1.140625" customWidth="1"/>
    <col min="3342" max="3342" width="11.140625" customWidth="1"/>
    <col min="3585" max="3586" width="1.140625" customWidth="1"/>
    <col min="3587" max="3587" width="4.7109375" customWidth="1"/>
    <col min="3588" max="3588" width="4.140625" customWidth="1"/>
    <col min="3589" max="3589" width="11.28515625" customWidth="1"/>
    <col min="3590" max="3590" width="50.7109375" customWidth="1"/>
    <col min="3591" max="3591" width="8" bestFit="1" customWidth="1"/>
    <col min="3592" max="3592" width="13" customWidth="1"/>
    <col min="3593" max="3593" width="7" customWidth="1"/>
    <col min="3594" max="3594" width="0.85546875" customWidth="1"/>
    <col min="3595" max="3595" width="1.140625" customWidth="1"/>
    <col min="3598" max="3598" width="11.140625" customWidth="1"/>
    <col min="3841" max="3842" width="1.140625" customWidth="1"/>
    <col min="3843" max="3843" width="4.7109375" customWidth="1"/>
    <col min="3844" max="3844" width="4.140625" customWidth="1"/>
    <col min="3845" max="3845" width="11.28515625" customWidth="1"/>
    <col min="3846" max="3846" width="50.7109375" customWidth="1"/>
    <col min="3847" max="3847" width="8" bestFit="1" customWidth="1"/>
    <col min="3848" max="3848" width="13" customWidth="1"/>
    <col min="3849" max="3849" width="7" customWidth="1"/>
    <col min="3850" max="3850" width="0.85546875" customWidth="1"/>
    <col min="3851" max="3851" width="1.140625" customWidth="1"/>
    <col min="3854" max="3854" width="11.140625" customWidth="1"/>
    <col min="4097" max="4098" width="1.140625" customWidth="1"/>
    <col min="4099" max="4099" width="4.7109375" customWidth="1"/>
    <col min="4100" max="4100" width="4.140625" customWidth="1"/>
    <col min="4101" max="4101" width="11.28515625" customWidth="1"/>
    <col min="4102" max="4102" width="50.7109375" customWidth="1"/>
    <col min="4103" max="4103" width="8" bestFit="1" customWidth="1"/>
    <col min="4104" max="4104" width="13" customWidth="1"/>
    <col min="4105" max="4105" width="7" customWidth="1"/>
    <col min="4106" max="4106" width="0.85546875" customWidth="1"/>
    <col min="4107" max="4107" width="1.140625" customWidth="1"/>
    <col min="4110" max="4110" width="11.140625" customWidth="1"/>
    <col min="4353" max="4354" width="1.140625" customWidth="1"/>
    <col min="4355" max="4355" width="4.7109375" customWidth="1"/>
    <col min="4356" max="4356" width="4.140625" customWidth="1"/>
    <col min="4357" max="4357" width="11.28515625" customWidth="1"/>
    <col min="4358" max="4358" width="50.7109375" customWidth="1"/>
    <col min="4359" max="4359" width="8" bestFit="1" customWidth="1"/>
    <col min="4360" max="4360" width="13" customWidth="1"/>
    <col min="4361" max="4361" width="7" customWidth="1"/>
    <col min="4362" max="4362" width="0.85546875" customWidth="1"/>
    <col min="4363" max="4363" width="1.140625" customWidth="1"/>
    <col min="4366" max="4366" width="11.140625" customWidth="1"/>
    <col min="4609" max="4610" width="1.140625" customWidth="1"/>
    <col min="4611" max="4611" width="4.7109375" customWidth="1"/>
    <col min="4612" max="4612" width="4.140625" customWidth="1"/>
    <col min="4613" max="4613" width="11.28515625" customWidth="1"/>
    <col min="4614" max="4614" width="50.7109375" customWidth="1"/>
    <col min="4615" max="4615" width="8" bestFit="1" customWidth="1"/>
    <col min="4616" max="4616" width="13" customWidth="1"/>
    <col min="4617" max="4617" width="7" customWidth="1"/>
    <col min="4618" max="4618" width="0.85546875" customWidth="1"/>
    <col min="4619" max="4619" width="1.140625" customWidth="1"/>
    <col min="4622" max="4622" width="11.140625" customWidth="1"/>
    <col min="4865" max="4866" width="1.140625" customWidth="1"/>
    <col min="4867" max="4867" width="4.7109375" customWidth="1"/>
    <col min="4868" max="4868" width="4.140625" customWidth="1"/>
    <col min="4869" max="4869" width="11.28515625" customWidth="1"/>
    <col min="4870" max="4870" width="50.7109375" customWidth="1"/>
    <col min="4871" max="4871" width="8" bestFit="1" customWidth="1"/>
    <col min="4872" max="4872" width="13" customWidth="1"/>
    <col min="4873" max="4873" width="7" customWidth="1"/>
    <col min="4874" max="4874" width="0.85546875" customWidth="1"/>
    <col min="4875" max="4875" width="1.140625" customWidth="1"/>
    <col min="4878" max="4878" width="11.140625" customWidth="1"/>
    <col min="5121" max="5122" width="1.140625" customWidth="1"/>
    <col min="5123" max="5123" width="4.7109375" customWidth="1"/>
    <col min="5124" max="5124" width="4.140625" customWidth="1"/>
    <col min="5125" max="5125" width="11.28515625" customWidth="1"/>
    <col min="5126" max="5126" width="50.7109375" customWidth="1"/>
    <col min="5127" max="5127" width="8" bestFit="1" customWidth="1"/>
    <col min="5128" max="5128" width="13" customWidth="1"/>
    <col min="5129" max="5129" width="7" customWidth="1"/>
    <col min="5130" max="5130" width="0.85546875" customWidth="1"/>
    <col min="5131" max="5131" width="1.140625" customWidth="1"/>
    <col min="5134" max="5134" width="11.140625" customWidth="1"/>
    <col min="5377" max="5378" width="1.140625" customWidth="1"/>
    <col min="5379" max="5379" width="4.7109375" customWidth="1"/>
    <col min="5380" max="5380" width="4.140625" customWidth="1"/>
    <col min="5381" max="5381" width="11.28515625" customWidth="1"/>
    <col min="5382" max="5382" width="50.7109375" customWidth="1"/>
    <col min="5383" max="5383" width="8" bestFit="1" customWidth="1"/>
    <col min="5384" max="5384" width="13" customWidth="1"/>
    <col min="5385" max="5385" width="7" customWidth="1"/>
    <col min="5386" max="5386" width="0.85546875" customWidth="1"/>
    <col min="5387" max="5387" width="1.140625" customWidth="1"/>
    <col min="5390" max="5390" width="11.140625" customWidth="1"/>
    <col min="5633" max="5634" width="1.140625" customWidth="1"/>
    <col min="5635" max="5635" width="4.7109375" customWidth="1"/>
    <col min="5636" max="5636" width="4.140625" customWidth="1"/>
    <col min="5637" max="5637" width="11.28515625" customWidth="1"/>
    <col min="5638" max="5638" width="50.7109375" customWidth="1"/>
    <col min="5639" max="5639" width="8" bestFit="1" customWidth="1"/>
    <col min="5640" max="5640" width="13" customWidth="1"/>
    <col min="5641" max="5641" width="7" customWidth="1"/>
    <col min="5642" max="5642" width="0.85546875" customWidth="1"/>
    <col min="5643" max="5643" width="1.140625" customWidth="1"/>
    <col min="5646" max="5646" width="11.140625" customWidth="1"/>
    <col min="5889" max="5890" width="1.140625" customWidth="1"/>
    <col min="5891" max="5891" width="4.7109375" customWidth="1"/>
    <col min="5892" max="5892" width="4.140625" customWidth="1"/>
    <col min="5893" max="5893" width="11.28515625" customWidth="1"/>
    <col min="5894" max="5894" width="50.7109375" customWidth="1"/>
    <col min="5895" max="5895" width="8" bestFit="1" customWidth="1"/>
    <col min="5896" max="5896" width="13" customWidth="1"/>
    <col min="5897" max="5897" width="7" customWidth="1"/>
    <col min="5898" max="5898" width="0.85546875" customWidth="1"/>
    <col min="5899" max="5899" width="1.140625" customWidth="1"/>
    <col min="5902" max="5902" width="11.140625" customWidth="1"/>
    <col min="6145" max="6146" width="1.140625" customWidth="1"/>
    <col min="6147" max="6147" width="4.7109375" customWidth="1"/>
    <col min="6148" max="6148" width="4.140625" customWidth="1"/>
    <col min="6149" max="6149" width="11.28515625" customWidth="1"/>
    <col min="6150" max="6150" width="50.7109375" customWidth="1"/>
    <col min="6151" max="6151" width="8" bestFit="1" customWidth="1"/>
    <col min="6152" max="6152" width="13" customWidth="1"/>
    <col min="6153" max="6153" width="7" customWidth="1"/>
    <col min="6154" max="6154" width="0.85546875" customWidth="1"/>
    <col min="6155" max="6155" width="1.140625" customWidth="1"/>
    <col min="6158" max="6158" width="11.140625" customWidth="1"/>
    <col min="6401" max="6402" width="1.140625" customWidth="1"/>
    <col min="6403" max="6403" width="4.7109375" customWidth="1"/>
    <col min="6404" max="6404" width="4.140625" customWidth="1"/>
    <col min="6405" max="6405" width="11.28515625" customWidth="1"/>
    <col min="6406" max="6406" width="50.7109375" customWidth="1"/>
    <col min="6407" max="6407" width="8" bestFit="1" customWidth="1"/>
    <col min="6408" max="6408" width="13" customWidth="1"/>
    <col min="6409" max="6409" width="7" customWidth="1"/>
    <col min="6410" max="6410" width="0.85546875" customWidth="1"/>
    <col min="6411" max="6411" width="1.140625" customWidth="1"/>
    <col min="6414" max="6414" width="11.140625" customWidth="1"/>
    <col min="6657" max="6658" width="1.140625" customWidth="1"/>
    <col min="6659" max="6659" width="4.7109375" customWidth="1"/>
    <col min="6660" max="6660" width="4.140625" customWidth="1"/>
    <col min="6661" max="6661" width="11.28515625" customWidth="1"/>
    <col min="6662" max="6662" width="50.7109375" customWidth="1"/>
    <col min="6663" max="6663" width="8" bestFit="1" customWidth="1"/>
    <col min="6664" max="6664" width="13" customWidth="1"/>
    <col min="6665" max="6665" width="7" customWidth="1"/>
    <col min="6666" max="6666" width="0.85546875" customWidth="1"/>
    <col min="6667" max="6667" width="1.140625" customWidth="1"/>
    <col min="6670" max="6670" width="11.140625" customWidth="1"/>
    <col min="6913" max="6914" width="1.140625" customWidth="1"/>
    <col min="6915" max="6915" width="4.7109375" customWidth="1"/>
    <col min="6916" max="6916" width="4.140625" customWidth="1"/>
    <col min="6917" max="6917" width="11.28515625" customWidth="1"/>
    <col min="6918" max="6918" width="50.7109375" customWidth="1"/>
    <col min="6919" max="6919" width="8" bestFit="1" customWidth="1"/>
    <col min="6920" max="6920" width="13" customWidth="1"/>
    <col min="6921" max="6921" width="7" customWidth="1"/>
    <col min="6922" max="6922" width="0.85546875" customWidth="1"/>
    <col min="6923" max="6923" width="1.140625" customWidth="1"/>
    <col min="6926" max="6926" width="11.140625" customWidth="1"/>
    <col min="7169" max="7170" width="1.140625" customWidth="1"/>
    <col min="7171" max="7171" width="4.7109375" customWidth="1"/>
    <col min="7172" max="7172" width="4.140625" customWidth="1"/>
    <col min="7173" max="7173" width="11.28515625" customWidth="1"/>
    <col min="7174" max="7174" width="50.7109375" customWidth="1"/>
    <col min="7175" max="7175" width="8" bestFit="1" customWidth="1"/>
    <col min="7176" max="7176" width="13" customWidth="1"/>
    <col min="7177" max="7177" width="7" customWidth="1"/>
    <col min="7178" max="7178" width="0.85546875" customWidth="1"/>
    <col min="7179" max="7179" width="1.140625" customWidth="1"/>
    <col min="7182" max="7182" width="11.140625" customWidth="1"/>
    <col min="7425" max="7426" width="1.140625" customWidth="1"/>
    <col min="7427" max="7427" width="4.7109375" customWidth="1"/>
    <col min="7428" max="7428" width="4.140625" customWidth="1"/>
    <col min="7429" max="7429" width="11.28515625" customWidth="1"/>
    <col min="7430" max="7430" width="50.7109375" customWidth="1"/>
    <col min="7431" max="7431" width="8" bestFit="1" customWidth="1"/>
    <col min="7432" max="7432" width="13" customWidth="1"/>
    <col min="7433" max="7433" width="7" customWidth="1"/>
    <col min="7434" max="7434" width="0.85546875" customWidth="1"/>
    <col min="7435" max="7435" width="1.140625" customWidth="1"/>
    <col min="7438" max="7438" width="11.140625" customWidth="1"/>
    <col min="7681" max="7682" width="1.140625" customWidth="1"/>
    <col min="7683" max="7683" width="4.7109375" customWidth="1"/>
    <col min="7684" max="7684" width="4.140625" customWidth="1"/>
    <col min="7685" max="7685" width="11.28515625" customWidth="1"/>
    <col min="7686" max="7686" width="50.7109375" customWidth="1"/>
    <col min="7687" max="7687" width="8" bestFit="1" customWidth="1"/>
    <col min="7688" max="7688" width="13" customWidth="1"/>
    <col min="7689" max="7689" width="7" customWidth="1"/>
    <col min="7690" max="7690" width="0.85546875" customWidth="1"/>
    <col min="7691" max="7691" width="1.140625" customWidth="1"/>
    <col min="7694" max="7694" width="11.140625" customWidth="1"/>
    <col min="7937" max="7938" width="1.140625" customWidth="1"/>
    <col min="7939" max="7939" width="4.7109375" customWidth="1"/>
    <col min="7940" max="7940" width="4.140625" customWidth="1"/>
    <col min="7941" max="7941" width="11.28515625" customWidth="1"/>
    <col min="7942" max="7942" width="50.7109375" customWidth="1"/>
    <col min="7943" max="7943" width="8" bestFit="1" customWidth="1"/>
    <col min="7944" max="7944" width="13" customWidth="1"/>
    <col min="7945" max="7945" width="7" customWidth="1"/>
    <col min="7946" max="7946" width="0.85546875" customWidth="1"/>
    <col min="7947" max="7947" width="1.140625" customWidth="1"/>
    <col min="7950" max="7950" width="11.140625" customWidth="1"/>
    <col min="8193" max="8194" width="1.140625" customWidth="1"/>
    <col min="8195" max="8195" width="4.7109375" customWidth="1"/>
    <col min="8196" max="8196" width="4.140625" customWidth="1"/>
    <col min="8197" max="8197" width="11.28515625" customWidth="1"/>
    <col min="8198" max="8198" width="50.7109375" customWidth="1"/>
    <col min="8199" max="8199" width="8" bestFit="1" customWidth="1"/>
    <col min="8200" max="8200" width="13" customWidth="1"/>
    <col min="8201" max="8201" width="7" customWidth="1"/>
    <col min="8202" max="8202" width="0.85546875" customWidth="1"/>
    <col min="8203" max="8203" width="1.140625" customWidth="1"/>
    <col min="8206" max="8206" width="11.140625" customWidth="1"/>
    <col min="8449" max="8450" width="1.140625" customWidth="1"/>
    <col min="8451" max="8451" width="4.7109375" customWidth="1"/>
    <col min="8452" max="8452" width="4.140625" customWidth="1"/>
    <col min="8453" max="8453" width="11.28515625" customWidth="1"/>
    <col min="8454" max="8454" width="50.7109375" customWidth="1"/>
    <col min="8455" max="8455" width="8" bestFit="1" customWidth="1"/>
    <col min="8456" max="8456" width="13" customWidth="1"/>
    <col min="8457" max="8457" width="7" customWidth="1"/>
    <col min="8458" max="8458" width="0.85546875" customWidth="1"/>
    <col min="8459" max="8459" width="1.140625" customWidth="1"/>
    <col min="8462" max="8462" width="11.140625" customWidth="1"/>
    <col min="8705" max="8706" width="1.140625" customWidth="1"/>
    <col min="8707" max="8707" width="4.7109375" customWidth="1"/>
    <col min="8708" max="8708" width="4.140625" customWidth="1"/>
    <col min="8709" max="8709" width="11.28515625" customWidth="1"/>
    <col min="8710" max="8710" width="50.7109375" customWidth="1"/>
    <col min="8711" max="8711" width="8" bestFit="1" customWidth="1"/>
    <col min="8712" max="8712" width="13" customWidth="1"/>
    <col min="8713" max="8713" width="7" customWidth="1"/>
    <col min="8714" max="8714" width="0.85546875" customWidth="1"/>
    <col min="8715" max="8715" width="1.140625" customWidth="1"/>
    <col min="8718" max="8718" width="11.140625" customWidth="1"/>
    <col min="8961" max="8962" width="1.140625" customWidth="1"/>
    <col min="8963" max="8963" width="4.7109375" customWidth="1"/>
    <col min="8964" max="8964" width="4.140625" customWidth="1"/>
    <col min="8965" max="8965" width="11.28515625" customWidth="1"/>
    <col min="8966" max="8966" width="50.7109375" customWidth="1"/>
    <col min="8967" max="8967" width="8" bestFit="1" customWidth="1"/>
    <col min="8968" max="8968" width="13" customWidth="1"/>
    <col min="8969" max="8969" width="7" customWidth="1"/>
    <col min="8970" max="8970" width="0.85546875" customWidth="1"/>
    <col min="8971" max="8971" width="1.140625" customWidth="1"/>
    <col min="8974" max="8974" width="11.140625" customWidth="1"/>
    <col min="9217" max="9218" width="1.140625" customWidth="1"/>
    <col min="9219" max="9219" width="4.7109375" customWidth="1"/>
    <col min="9220" max="9220" width="4.140625" customWidth="1"/>
    <col min="9221" max="9221" width="11.28515625" customWidth="1"/>
    <col min="9222" max="9222" width="50.7109375" customWidth="1"/>
    <col min="9223" max="9223" width="8" bestFit="1" customWidth="1"/>
    <col min="9224" max="9224" width="13" customWidth="1"/>
    <col min="9225" max="9225" width="7" customWidth="1"/>
    <col min="9226" max="9226" width="0.85546875" customWidth="1"/>
    <col min="9227" max="9227" width="1.140625" customWidth="1"/>
    <col min="9230" max="9230" width="11.140625" customWidth="1"/>
    <col min="9473" max="9474" width="1.140625" customWidth="1"/>
    <col min="9475" max="9475" width="4.7109375" customWidth="1"/>
    <col min="9476" max="9476" width="4.140625" customWidth="1"/>
    <col min="9477" max="9477" width="11.28515625" customWidth="1"/>
    <col min="9478" max="9478" width="50.7109375" customWidth="1"/>
    <col min="9479" max="9479" width="8" bestFit="1" customWidth="1"/>
    <col min="9480" max="9480" width="13" customWidth="1"/>
    <col min="9481" max="9481" width="7" customWidth="1"/>
    <col min="9482" max="9482" width="0.85546875" customWidth="1"/>
    <col min="9483" max="9483" width="1.140625" customWidth="1"/>
    <col min="9486" max="9486" width="11.140625" customWidth="1"/>
    <col min="9729" max="9730" width="1.140625" customWidth="1"/>
    <col min="9731" max="9731" width="4.7109375" customWidth="1"/>
    <col min="9732" max="9732" width="4.140625" customWidth="1"/>
    <col min="9733" max="9733" width="11.28515625" customWidth="1"/>
    <col min="9734" max="9734" width="50.7109375" customWidth="1"/>
    <col min="9735" max="9735" width="8" bestFit="1" customWidth="1"/>
    <col min="9736" max="9736" width="13" customWidth="1"/>
    <col min="9737" max="9737" width="7" customWidth="1"/>
    <col min="9738" max="9738" width="0.85546875" customWidth="1"/>
    <col min="9739" max="9739" width="1.140625" customWidth="1"/>
    <col min="9742" max="9742" width="11.140625" customWidth="1"/>
    <col min="9985" max="9986" width="1.140625" customWidth="1"/>
    <col min="9987" max="9987" width="4.7109375" customWidth="1"/>
    <col min="9988" max="9988" width="4.140625" customWidth="1"/>
    <col min="9989" max="9989" width="11.28515625" customWidth="1"/>
    <col min="9990" max="9990" width="50.7109375" customWidth="1"/>
    <col min="9991" max="9991" width="8" bestFit="1" customWidth="1"/>
    <col min="9992" max="9992" width="13" customWidth="1"/>
    <col min="9993" max="9993" width="7" customWidth="1"/>
    <col min="9994" max="9994" width="0.85546875" customWidth="1"/>
    <col min="9995" max="9995" width="1.140625" customWidth="1"/>
    <col min="9998" max="9998" width="11.140625" customWidth="1"/>
    <col min="10241" max="10242" width="1.140625" customWidth="1"/>
    <col min="10243" max="10243" width="4.7109375" customWidth="1"/>
    <col min="10244" max="10244" width="4.140625" customWidth="1"/>
    <col min="10245" max="10245" width="11.28515625" customWidth="1"/>
    <col min="10246" max="10246" width="50.7109375" customWidth="1"/>
    <col min="10247" max="10247" width="8" bestFit="1" customWidth="1"/>
    <col min="10248" max="10248" width="13" customWidth="1"/>
    <col min="10249" max="10249" width="7" customWidth="1"/>
    <col min="10250" max="10250" width="0.85546875" customWidth="1"/>
    <col min="10251" max="10251" width="1.140625" customWidth="1"/>
    <col min="10254" max="10254" width="11.140625" customWidth="1"/>
    <col min="10497" max="10498" width="1.140625" customWidth="1"/>
    <col min="10499" max="10499" width="4.7109375" customWidth="1"/>
    <col min="10500" max="10500" width="4.140625" customWidth="1"/>
    <col min="10501" max="10501" width="11.28515625" customWidth="1"/>
    <col min="10502" max="10502" width="50.7109375" customWidth="1"/>
    <col min="10503" max="10503" width="8" bestFit="1" customWidth="1"/>
    <col min="10504" max="10504" width="13" customWidth="1"/>
    <col min="10505" max="10505" width="7" customWidth="1"/>
    <col min="10506" max="10506" width="0.85546875" customWidth="1"/>
    <col min="10507" max="10507" width="1.140625" customWidth="1"/>
    <col min="10510" max="10510" width="11.140625" customWidth="1"/>
    <col min="10753" max="10754" width="1.140625" customWidth="1"/>
    <col min="10755" max="10755" width="4.7109375" customWidth="1"/>
    <col min="10756" max="10756" width="4.140625" customWidth="1"/>
    <col min="10757" max="10757" width="11.28515625" customWidth="1"/>
    <col min="10758" max="10758" width="50.7109375" customWidth="1"/>
    <col min="10759" max="10759" width="8" bestFit="1" customWidth="1"/>
    <col min="10760" max="10760" width="13" customWidth="1"/>
    <col min="10761" max="10761" width="7" customWidth="1"/>
    <col min="10762" max="10762" width="0.85546875" customWidth="1"/>
    <col min="10763" max="10763" width="1.140625" customWidth="1"/>
    <col min="10766" max="10766" width="11.140625" customWidth="1"/>
    <col min="11009" max="11010" width="1.140625" customWidth="1"/>
    <col min="11011" max="11011" width="4.7109375" customWidth="1"/>
    <col min="11012" max="11012" width="4.140625" customWidth="1"/>
    <col min="11013" max="11013" width="11.28515625" customWidth="1"/>
    <col min="11014" max="11014" width="50.7109375" customWidth="1"/>
    <col min="11015" max="11015" width="8" bestFit="1" customWidth="1"/>
    <col min="11016" max="11016" width="13" customWidth="1"/>
    <col min="11017" max="11017" width="7" customWidth="1"/>
    <col min="11018" max="11018" width="0.85546875" customWidth="1"/>
    <col min="11019" max="11019" width="1.140625" customWidth="1"/>
    <col min="11022" max="11022" width="11.140625" customWidth="1"/>
    <col min="11265" max="11266" width="1.140625" customWidth="1"/>
    <col min="11267" max="11267" width="4.7109375" customWidth="1"/>
    <col min="11268" max="11268" width="4.140625" customWidth="1"/>
    <col min="11269" max="11269" width="11.28515625" customWidth="1"/>
    <col min="11270" max="11270" width="50.7109375" customWidth="1"/>
    <col min="11271" max="11271" width="8" bestFit="1" customWidth="1"/>
    <col min="11272" max="11272" width="13" customWidth="1"/>
    <col min="11273" max="11273" width="7" customWidth="1"/>
    <col min="11274" max="11274" width="0.85546875" customWidth="1"/>
    <col min="11275" max="11275" width="1.140625" customWidth="1"/>
    <col min="11278" max="11278" width="11.140625" customWidth="1"/>
    <col min="11521" max="11522" width="1.140625" customWidth="1"/>
    <col min="11523" max="11523" width="4.7109375" customWidth="1"/>
    <col min="11524" max="11524" width="4.140625" customWidth="1"/>
    <col min="11525" max="11525" width="11.28515625" customWidth="1"/>
    <col min="11526" max="11526" width="50.7109375" customWidth="1"/>
    <col min="11527" max="11527" width="8" bestFit="1" customWidth="1"/>
    <col min="11528" max="11528" width="13" customWidth="1"/>
    <col min="11529" max="11529" width="7" customWidth="1"/>
    <col min="11530" max="11530" width="0.85546875" customWidth="1"/>
    <col min="11531" max="11531" width="1.140625" customWidth="1"/>
    <col min="11534" max="11534" width="11.140625" customWidth="1"/>
    <col min="11777" max="11778" width="1.140625" customWidth="1"/>
    <col min="11779" max="11779" width="4.7109375" customWidth="1"/>
    <col min="11780" max="11780" width="4.140625" customWidth="1"/>
    <col min="11781" max="11781" width="11.28515625" customWidth="1"/>
    <col min="11782" max="11782" width="50.7109375" customWidth="1"/>
    <col min="11783" max="11783" width="8" bestFit="1" customWidth="1"/>
    <col min="11784" max="11784" width="13" customWidth="1"/>
    <col min="11785" max="11785" width="7" customWidth="1"/>
    <col min="11786" max="11786" width="0.85546875" customWidth="1"/>
    <col min="11787" max="11787" width="1.140625" customWidth="1"/>
    <col min="11790" max="11790" width="11.140625" customWidth="1"/>
    <col min="12033" max="12034" width="1.140625" customWidth="1"/>
    <col min="12035" max="12035" width="4.7109375" customWidth="1"/>
    <col min="12036" max="12036" width="4.140625" customWidth="1"/>
    <col min="12037" max="12037" width="11.28515625" customWidth="1"/>
    <col min="12038" max="12038" width="50.7109375" customWidth="1"/>
    <col min="12039" max="12039" width="8" bestFit="1" customWidth="1"/>
    <col min="12040" max="12040" width="13" customWidth="1"/>
    <col min="12041" max="12041" width="7" customWidth="1"/>
    <col min="12042" max="12042" width="0.85546875" customWidth="1"/>
    <col min="12043" max="12043" width="1.140625" customWidth="1"/>
    <col min="12046" max="12046" width="11.140625" customWidth="1"/>
    <col min="12289" max="12290" width="1.140625" customWidth="1"/>
    <col min="12291" max="12291" width="4.7109375" customWidth="1"/>
    <col min="12292" max="12292" width="4.140625" customWidth="1"/>
    <col min="12293" max="12293" width="11.28515625" customWidth="1"/>
    <col min="12294" max="12294" width="50.7109375" customWidth="1"/>
    <col min="12295" max="12295" width="8" bestFit="1" customWidth="1"/>
    <col min="12296" max="12296" width="13" customWidth="1"/>
    <col min="12297" max="12297" width="7" customWidth="1"/>
    <col min="12298" max="12298" width="0.85546875" customWidth="1"/>
    <col min="12299" max="12299" width="1.140625" customWidth="1"/>
    <col min="12302" max="12302" width="11.140625" customWidth="1"/>
    <col min="12545" max="12546" width="1.140625" customWidth="1"/>
    <col min="12547" max="12547" width="4.7109375" customWidth="1"/>
    <col min="12548" max="12548" width="4.140625" customWidth="1"/>
    <col min="12549" max="12549" width="11.28515625" customWidth="1"/>
    <col min="12550" max="12550" width="50.7109375" customWidth="1"/>
    <col min="12551" max="12551" width="8" bestFit="1" customWidth="1"/>
    <col min="12552" max="12552" width="13" customWidth="1"/>
    <col min="12553" max="12553" width="7" customWidth="1"/>
    <col min="12554" max="12554" width="0.85546875" customWidth="1"/>
    <col min="12555" max="12555" width="1.140625" customWidth="1"/>
    <col min="12558" max="12558" width="11.140625" customWidth="1"/>
    <col min="12801" max="12802" width="1.140625" customWidth="1"/>
    <col min="12803" max="12803" width="4.7109375" customWidth="1"/>
    <col min="12804" max="12804" width="4.140625" customWidth="1"/>
    <col min="12805" max="12805" width="11.28515625" customWidth="1"/>
    <col min="12806" max="12806" width="50.7109375" customWidth="1"/>
    <col min="12807" max="12807" width="8" bestFit="1" customWidth="1"/>
    <col min="12808" max="12808" width="13" customWidth="1"/>
    <col min="12809" max="12809" width="7" customWidth="1"/>
    <col min="12810" max="12810" width="0.85546875" customWidth="1"/>
    <col min="12811" max="12811" width="1.140625" customWidth="1"/>
    <col min="12814" max="12814" width="11.140625" customWidth="1"/>
    <col min="13057" max="13058" width="1.140625" customWidth="1"/>
    <col min="13059" max="13059" width="4.7109375" customWidth="1"/>
    <col min="13060" max="13060" width="4.140625" customWidth="1"/>
    <col min="13061" max="13061" width="11.28515625" customWidth="1"/>
    <col min="13062" max="13062" width="50.7109375" customWidth="1"/>
    <col min="13063" max="13063" width="8" bestFit="1" customWidth="1"/>
    <col min="13064" max="13064" width="13" customWidth="1"/>
    <col min="13065" max="13065" width="7" customWidth="1"/>
    <col min="13066" max="13066" width="0.85546875" customWidth="1"/>
    <col min="13067" max="13067" width="1.140625" customWidth="1"/>
    <col min="13070" max="13070" width="11.140625" customWidth="1"/>
    <col min="13313" max="13314" width="1.140625" customWidth="1"/>
    <col min="13315" max="13315" width="4.7109375" customWidth="1"/>
    <col min="13316" max="13316" width="4.140625" customWidth="1"/>
    <col min="13317" max="13317" width="11.28515625" customWidth="1"/>
    <col min="13318" max="13318" width="50.7109375" customWidth="1"/>
    <col min="13319" max="13319" width="8" bestFit="1" customWidth="1"/>
    <col min="13320" max="13320" width="13" customWidth="1"/>
    <col min="13321" max="13321" width="7" customWidth="1"/>
    <col min="13322" max="13322" width="0.85546875" customWidth="1"/>
    <col min="13323" max="13323" width="1.140625" customWidth="1"/>
    <col min="13326" max="13326" width="11.140625" customWidth="1"/>
    <col min="13569" max="13570" width="1.140625" customWidth="1"/>
    <col min="13571" max="13571" width="4.7109375" customWidth="1"/>
    <col min="13572" max="13572" width="4.140625" customWidth="1"/>
    <col min="13573" max="13573" width="11.28515625" customWidth="1"/>
    <col min="13574" max="13574" width="50.7109375" customWidth="1"/>
    <col min="13575" max="13575" width="8" bestFit="1" customWidth="1"/>
    <col min="13576" max="13576" width="13" customWidth="1"/>
    <col min="13577" max="13577" width="7" customWidth="1"/>
    <col min="13578" max="13578" width="0.85546875" customWidth="1"/>
    <col min="13579" max="13579" width="1.140625" customWidth="1"/>
    <col min="13582" max="13582" width="11.140625" customWidth="1"/>
    <col min="13825" max="13826" width="1.140625" customWidth="1"/>
    <col min="13827" max="13827" width="4.7109375" customWidth="1"/>
    <col min="13828" max="13828" width="4.140625" customWidth="1"/>
    <col min="13829" max="13829" width="11.28515625" customWidth="1"/>
    <col min="13830" max="13830" width="50.7109375" customWidth="1"/>
    <col min="13831" max="13831" width="8" bestFit="1" customWidth="1"/>
    <col min="13832" max="13832" width="13" customWidth="1"/>
    <col min="13833" max="13833" width="7" customWidth="1"/>
    <col min="13834" max="13834" width="0.85546875" customWidth="1"/>
    <col min="13835" max="13835" width="1.140625" customWidth="1"/>
    <col min="13838" max="13838" width="11.140625" customWidth="1"/>
    <col min="14081" max="14082" width="1.140625" customWidth="1"/>
    <col min="14083" max="14083" width="4.7109375" customWidth="1"/>
    <col min="14084" max="14084" width="4.140625" customWidth="1"/>
    <col min="14085" max="14085" width="11.28515625" customWidth="1"/>
    <col min="14086" max="14086" width="50.7109375" customWidth="1"/>
    <col min="14087" max="14087" width="8" bestFit="1" customWidth="1"/>
    <col min="14088" max="14088" width="13" customWidth="1"/>
    <col min="14089" max="14089" width="7" customWidth="1"/>
    <col min="14090" max="14090" width="0.85546875" customWidth="1"/>
    <col min="14091" max="14091" width="1.140625" customWidth="1"/>
    <col min="14094" max="14094" width="11.140625" customWidth="1"/>
    <col min="14337" max="14338" width="1.140625" customWidth="1"/>
    <col min="14339" max="14339" width="4.7109375" customWidth="1"/>
    <col min="14340" max="14340" width="4.140625" customWidth="1"/>
    <col min="14341" max="14341" width="11.28515625" customWidth="1"/>
    <col min="14342" max="14342" width="50.7109375" customWidth="1"/>
    <col min="14343" max="14343" width="8" bestFit="1" customWidth="1"/>
    <col min="14344" max="14344" width="13" customWidth="1"/>
    <col min="14345" max="14345" width="7" customWidth="1"/>
    <col min="14346" max="14346" width="0.85546875" customWidth="1"/>
    <col min="14347" max="14347" width="1.140625" customWidth="1"/>
    <col min="14350" max="14350" width="11.140625" customWidth="1"/>
    <col min="14593" max="14594" width="1.140625" customWidth="1"/>
    <col min="14595" max="14595" width="4.7109375" customWidth="1"/>
    <col min="14596" max="14596" width="4.140625" customWidth="1"/>
    <col min="14597" max="14597" width="11.28515625" customWidth="1"/>
    <col min="14598" max="14598" width="50.7109375" customWidth="1"/>
    <col min="14599" max="14599" width="8" bestFit="1" customWidth="1"/>
    <col min="14600" max="14600" width="13" customWidth="1"/>
    <col min="14601" max="14601" width="7" customWidth="1"/>
    <col min="14602" max="14602" width="0.85546875" customWidth="1"/>
    <col min="14603" max="14603" width="1.140625" customWidth="1"/>
    <col min="14606" max="14606" width="11.140625" customWidth="1"/>
    <col min="14849" max="14850" width="1.140625" customWidth="1"/>
    <col min="14851" max="14851" width="4.7109375" customWidth="1"/>
    <col min="14852" max="14852" width="4.140625" customWidth="1"/>
    <col min="14853" max="14853" width="11.28515625" customWidth="1"/>
    <col min="14854" max="14854" width="50.7109375" customWidth="1"/>
    <col min="14855" max="14855" width="8" bestFit="1" customWidth="1"/>
    <col min="14856" max="14856" width="13" customWidth="1"/>
    <col min="14857" max="14857" width="7" customWidth="1"/>
    <col min="14858" max="14858" width="0.85546875" customWidth="1"/>
    <col min="14859" max="14859" width="1.140625" customWidth="1"/>
    <col min="14862" max="14862" width="11.140625" customWidth="1"/>
    <col min="15105" max="15106" width="1.140625" customWidth="1"/>
    <col min="15107" max="15107" width="4.7109375" customWidth="1"/>
    <col min="15108" max="15108" width="4.140625" customWidth="1"/>
    <col min="15109" max="15109" width="11.28515625" customWidth="1"/>
    <col min="15110" max="15110" width="50.7109375" customWidth="1"/>
    <col min="15111" max="15111" width="8" bestFit="1" customWidth="1"/>
    <col min="15112" max="15112" width="13" customWidth="1"/>
    <col min="15113" max="15113" width="7" customWidth="1"/>
    <col min="15114" max="15114" width="0.85546875" customWidth="1"/>
    <col min="15115" max="15115" width="1.140625" customWidth="1"/>
    <col min="15118" max="15118" width="11.140625" customWidth="1"/>
    <col min="15361" max="15362" width="1.140625" customWidth="1"/>
    <col min="15363" max="15363" width="4.7109375" customWidth="1"/>
    <col min="15364" max="15364" width="4.140625" customWidth="1"/>
    <col min="15365" max="15365" width="11.28515625" customWidth="1"/>
    <col min="15366" max="15366" width="50.7109375" customWidth="1"/>
    <col min="15367" max="15367" width="8" bestFit="1" customWidth="1"/>
    <col min="15368" max="15368" width="13" customWidth="1"/>
    <col min="15369" max="15369" width="7" customWidth="1"/>
    <col min="15370" max="15370" width="0.85546875" customWidth="1"/>
    <col min="15371" max="15371" width="1.140625" customWidth="1"/>
    <col min="15374" max="15374" width="11.140625" customWidth="1"/>
    <col min="15617" max="15618" width="1.140625" customWidth="1"/>
    <col min="15619" max="15619" width="4.7109375" customWidth="1"/>
    <col min="15620" max="15620" width="4.140625" customWidth="1"/>
    <col min="15621" max="15621" width="11.28515625" customWidth="1"/>
    <col min="15622" max="15622" width="50.7109375" customWidth="1"/>
    <col min="15623" max="15623" width="8" bestFit="1" customWidth="1"/>
    <col min="15624" max="15624" width="13" customWidth="1"/>
    <col min="15625" max="15625" width="7" customWidth="1"/>
    <col min="15626" max="15626" width="0.85546875" customWidth="1"/>
    <col min="15627" max="15627" width="1.140625" customWidth="1"/>
    <col min="15630" max="15630" width="11.140625" customWidth="1"/>
    <col min="15873" max="15874" width="1.140625" customWidth="1"/>
    <col min="15875" max="15875" width="4.7109375" customWidth="1"/>
    <col min="15876" max="15876" width="4.140625" customWidth="1"/>
    <col min="15877" max="15877" width="11.28515625" customWidth="1"/>
    <col min="15878" max="15878" width="50.7109375" customWidth="1"/>
    <col min="15879" max="15879" width="8" bestFit="1" customWidth="1"/>
    <col min="15880" max="15880" width="13" customWidth="1"/>
    <col min="15881" max="15881" width="7" customWidth="1"/>
    <col min="15882" max="15882" width="0.85546875" customWidth="1"/>
    <col min="15883" max="15883" width="1.140625" customWidth="1"/>
    <col min="15886" max="15886" width="11.140625" customWidth="1"/>
    <col min="16129" max="16130" width="1.140625" customWidth="1"/>
    <col min="16131" max="16131" width="4.7109375" customWidth="1"/>
    <col min="16132" max="16132" width="4.140625" customWidth="1"/>
    <col min="16133" max="16133" width="11.28515625" customWidth="1"/>
    <col min="16134" max="16134" width="50.7109375" customWidth="1"/>
    <col min="16135" max="16135" width="8" bestFit="1" customWidth="1"/>
    <col min="16136" max="16136" width="13" customWidth="1"/>
    <col min="16137" max="16137" width="7" customWidth="1"/>
    <col min="16138" max="16138" width="0.85546875" customWidth="1"/>
    <col min="16139" max="16139" width="1.140625" customWidth="1"/>
    <col min="16142" max="16142" width="11.140625" customWidth="1"/>
  </cols>
  <sheetData>
    <row r="1" spans="1:12" x14ac:dyDescent="0.25">
      <c r="B1" s="19"/>
      <c r="C1" s="20"/>
      <c r="D1" s="21"/>
      <c r="E1" s="21"/>
      <c r="F1" s="22" t="s">
        <v>79</v>
      </c>
      <c r="G1" s="21"/>
      <c r="H1" s="21"/>
      <c r="I1" s="21"/>
      <c r="J1" s="23"/>
      <c r="K1" s="4"/>
      <c r="L1" s="4"/>
    </row>
    <row r="2" spans="1:12" x14ac:dyDescent="0.25">
      <c r="C2" s="6"/>
      <c r="D2" s="24"/>
      <c r="E2" s="24"/>
      <c r="F2" s="24" t="s">
        <v>80</v>
      </c>
      <c r="G2" s="24"/>
      <c r="H2" s="24"/>
      <c r="I2" s="24"/>
      <c r="J2" s="25"/>
      <c r="K2" s="4"/>
      <c r="L2" s="4"/>
    </row>
    <row r="3" spans="1:12" x14ac:dyDescent="0.25">
      <c r="C3" s="6"/>
      <c r="D3" s="24"/>
      <c r="E3" s="24"/>
      <c r="F3" s="26"/>
      <c r="G3" s="24"/>
      <c r="H3" s="24"/>
      <c r="I3" s="24"/>
      <c r="J3" s="25"/>
      <c r="K3" s="4"/>
      <c r="L3" s="4"/>
    </row>
    <row r="4" spans="1:12" x14ac:dyDescent="0.25">
      <c r="C4" s="6"/>
      <c r="D4" s="24"/>
      <c r="E4" s="24"/>
      <c r="F4" s="26" t="s">
        <v>174</v>
      </c>
      <c r="G4" s="24"/>
      <c r="H4" s="24"/>
      <c r="I4" s="24"/>
      <c r="J4" s="25"/>
      <c r="K4" s="4"/>
      <c r="L4" s="4"/>
    </row>
    <row r="5" spans="1:12" x14ac:dyDescent="0.25">
      <c r="C5" s="12"/>
      <c r="D5" s="27"/>
      <c r="E5" s="27"/>
      <c r="F5" s="28" t="s">
        <v>175</v>
      </c>
      <c r="G5" s="27"/>
      <c r="H5" s="27"/>
      <c r="I5" s="27"/>
      <c r="J5" s="29"/>
      <c r="K5" s="4"/>
      <c r="L5" s="4"/>
    </row>
    <row r="6" spans="1:12" x14ac:dyDescent="0.25">
      <c r="C6" s="30"/>
      <c r="D6" s="31"/>
      <c r="E6" s="31"/>
      <c r="F6" s="32"/>
      <c r="G6" s="31"/>
      <c r="H6" s="31"/>
      <c r="I6" s="31"/>
      <c r="J6" s="31"/>
      <c r="K6" s="4"/>
      <c r="L6" s="4"/>
    </row>
    <row r="7" spans="1:12" ht="18" x14ac:dyDescent="0.25">
      <c r="C7" s="147" t="s">
        <v>85</v>
      </c>
      <c r="D7" s="148"/>
      <c r="E7" s="148"/>
      <c r="F7" s="148"/>
      <c r="G7" s="148"/>
      <c r="H7" s="148"/>
      <c r="I7" s="148"/>
      <c r="J7" s="149"/>
      <c r="K7" s="33"/>
      <c r="L7" s="34"/>
    </row>
    <row r="8" spans="1:12" ht="18" x14ac:dyDescent="0.25">
      <c r="C8" s="150"/>
      <c r="D8" s="151"/>
      <c r="E8" s="151"/>
      <c r="F8" s="151"/>
      <c r="G8" s="151"/>
      <c r="H8" s="151"/>
      <c r="I8" s="151"/>
      <c r="J8" s="35"/>
      <c r="K8" s="36"/>
      <c r="L8" s="37"/>
    </row>
    <row r="9" spans="1:12" ht="15.75" x14ac:dyDescent="0.25">
      <c r="C9" s="38"/>
      <c r="D9" s="152" t="s">
        <v>86</v>
      </c>
      <c r="E9" s="152"/>
      <c r="F9" s="152"/>
      <c r="G9" s="152"/>
      <c r="H9" s="152"/>
      <c r="I9" s="39"/>
      <c r="J9" s="40"/>
      <c r="K9" s="41"/>
      <c r="L9" s="41"/>
    </row>
    <row r="10" spans="1:12" ht="15.75" x14ac:dyDescent="0.25">
      <c r="C10" s="38"/>
      <c r="D10" s="152"/>
      <c r="E10" s="152"/>
      <c r="F10" s="152"/>
      <c r="G10" s="152"/>
      <c r="H10" s="152"/>
      <c r="I10" s="39"/>
      <c r="J10" s="40"/>
      <c r="K10" s="41"/>
      <c r="L10" s="41"/>
    </row>
    <row r="11" spans="1:12" ht="15.75" x14ac:dyDescent="0.25">
      <c r="C11" s="38"/>
      <c r="D11" s="39"/>
      <c r="E11" s="39"/>
      <c r="F11" s="39"/>
      <c r="G11" s="39"/>
      <c r="H11" s="39"/>
      <c r="I11" s="39"/>
      <c r="J11" s="40"/>
      <c r="K11" s="41"/>
      <c r="L11" s="41"/>
    </row>
    <row r="12" spans="1:12" ht="15.75" x14ac:dyDescent="0.25">
      <c r="C12" s="38"/>
      <c r="D12" s="42"/>
      <c r="E12" s="43"/>
      <c r="F12" s="43"/>
      <c r="G12" s="43"/>
      <c r="H12" s="44"/>
      <c r="I12" s="44"/>
      <c r="J12" s="45"/>
      <c r="K12" s="46"/>
      <c r="L12" s="41"/>
    </row>
    <row r="13" spans="1:12" ht="15.75" x14ac:dyDescent="0.25">
      <c r="C13" s="38"/>
      <c r="D13" s="42"/>
      <c r="E13" s="44"/>
      <c r="F13" s="44"/>
      <c r="G13" s="43"/>
      <c r="H13" s="44"/>
      <c r="I13" s="44"/>
      <c r="J13" s="45"/>
      <c r="K13" s="46"/>
      <c r="L13" s="41"/>
    </row>
    <row r="14" spans="1:12" ht="15.75" x14ac:dyDescent="0.25">
      <c r="C14" s="38"/>
      <c r="D14" s="42"/>
      <c r="E14" s="43"/>
      <c r="F14" s="43"/>
      <c r="G14" s="43"/>
      <c r="H14" s="44"/>
      <c r="I14" s="44"/>
      <c r="J14" s="45"/>
      <c r="K14" s="46"/>
      <c r="L14" s="41"/>
    </row>
    <row r="15" spans="1:12" ht="15.75" x14ac:dyDescent="0.25">
      <c r="C15" s="38"/>
      <c r="D15" s="42"/>
      <c r="E15" s="43"/>
      <c r="F15" s="43"/>
      <c r="G15" s="43"/>
      <c r="H15" s="44"/>
      <c r="I15" s="44"/>
      <c r="J15" s="45"/>
      <c r="K15" s="46"/>
      <c r="L15" s="41"/>
    </row>
    <row r="16" spans="1:12" ht="15.75" x14ac:dyDescent="0.25">
      <c r="C16" s="38"/>
      <c r="D16" s="39"/>
      <c r="E16" s="39"/>
      <c r="F16" s="39"/>
      <c r="G16" s="39"/>
      <c r="H16" s="39"/>
      <c r="I16" s="39"/>
      <c r="J16" s="40"/>
      <c r="K16" s="41"/>
      <c r="L16" s="41"/>
    </row>
    <row r="17" spans="3:17" ht="15.75" x14ac:dyDescent="0.25">
      <c r="C17" s="47"/>
      <c r="D17" s="48" t="s">
        <v>87</v>
      </c>
      <c r="E17" s="42"/>
      <c r="F17" s="42"/>
      <c r="G17" s="42"/>
      <c r="H17" s="42"/>
      <c r="I17" s="42"/>
      <c r="J17" s="40"/>
      <c r="K17" s="41"/>
      <c r="L17" s="41"/>
    </row>
    <row r="18" spans="3:17" ht="15.75" x14ac:dyDescent="0.25">
      <c r="C18" s="38"/>
      <c r="D18" s="42"/>
      <c r="E18" s="42"/>
      <c r="F18" s="42"/>
      <c r="G18" s="42"/>
      <c r="H18" s="42"/>
      <c r="I18" s="42"/>
      <c r="J18" s="40"/>
      <c r="K18" s="41"/>
      <c r="L18" s="41"/>
    </row>
    <row r="19" spans="3:17" ht="15.75" x14ac:dyDescent="0.25">
      <c r="C19" s="47"/>
      <c r="D19" s="49" t="s">
        <v>88</v>
      </c>
      <c r="E19" s="143" t="s">
        <v>89</v>
      </c>
      <c r="F19" s="143"/>
      <c r="G19" s="144"/>
      <c r="H19" s="50">
        <v>3.4500000000000003E-2</v>
      </c>
      <c r="I19" s="51"/>
      <c r="J19" s="52"/>
      <c r="K19" s="37"/>
      <c r="L19" s="41"/>
    </row>
    <row r="20" spans="3:17" ht="15.75" x14ac:dyDescent="0.25">
      <c r="C20" s="38"/>
      <c r="D20" s="49"/>
      <c r="E20" s="53"/>
      <c r="F20" s="53"/>
      <c r="G20" s="53"/>
      <c r="H20" s="54"/>
      <c r="I20" s="42"/>
      <c r="J20" s="40"/>
      <c r="K20" s="41"/>
      <c r="L20" s="41"/>
    </row>
    <row r="21" spans="3:17" ht="15.75" x14ac:dyDescent="0.25">
      <c r="C21" s="38"/>
      <c r="D21" s="49" t="s">
        <v>90</v>
      </c>
      <c r="E21" s="143" t="s">
        <v>91</v>
      </c>
      <c r="F21" s="143"/>
      <c r="G21" s="144"/>
      <c r="H21" s="50">
        <v>8.5000000000000006E-3</v>
      </c>
      <c r="I21" s="42"/>
      <c r="J21" s="40"/>
      <c r="K21" s="37"/>
      <c r="L21" s="41"/>
    </row>
    <row r="22" spans="3:17" ht="15.75" x14ac:dyDescent="0.25">
      <c r="C22" s="38"/>
      <c r="D22" s="49"/>
      <c r="E22" s="55"/>
      <c r="F22" s="55"/>
      <c r="G22" s="42"/>
      <c r="H22" s="54"/>
      <c r="I22" s="42"/>
      <c r="J22" s="40"/>
      <c r="K22" s="41"/>
      <c r="L22" s="41"/>
      <c r="M22" s="56" t="s">
        <v>92</v>
      </c>
      <c r="N22" s="57"/>
      <c r="O22" s="58">
        <v>0</v>
      </c>
      <c r="P22" s="58">
        <v>4.1999999999999997E-3</v>
      </c>
      <c r="Q22" s="59">
        <v>2.0999999999999999E-3</v>
      </c>
    </row>
    <row r="23" spans="3:17" ht="15.75" x14ac:dyDescent="0.25">
      <c r="C23" s="38"/>
      <c r="D23" s="49" t="s">
        <v>93</v>
      </c>
      <c r="E23" s="143" t="s">
        <v>94</v>
      </c>
      <c r="F23" s="143"/>
      <c r="G23" s="144"/>
      <c r="H23" s="50">
        <v>1.06E-2</v>
      </c>
      <c r="I23" s="42"/>
      <c r="J23" s="40"/>
      <c r="K23" s="37"/>
      <c r="L23" s="41"/>
      <c r="M23" s="56" t="s">
        <v>95</v>
      </c>
      <c r="N23" s="57"/>
      <c r="O23" s="58">
        <v>0</v>
      </c>
      <c r="P23" s="58">
        <v>2.0500000000000001E-2</v>
      </c>
      <c r="Q23" s="59">
        <v>9.7000000000000003E-3</v>
      </c>
    </row>
    <row r="24" spans="3:17" ht="15.75" x14ac:dyDescent="0.25">
      <c r="C24" s="38"/>
      <c r="D24" s="60" t="s">
        <v>96</v>
      </c>
      <c r="E24" s="61"/>
      <c r="F24" s="62" t="s">
        <v>97</v>
      </c>
      <c r="G24" s="63">
        <v>8.5000000000000006E-3</v>
      </c>
      <c r="H24" s="54"/>
      <c r="I24" s="42"/>
      <c r="J24" s="40"/>
      <c r="K24" s="41"/>
      <c r="L24" s="41"/>
      <c r="M24" s="56" t="s">
        <v>98</v>
      </c>
      <c r="N24" s="57"/>
      <c r="O24" s="58">
        <v>0</v>
      </c>
      <c r="P24" s="58">
        <v>1.2E-2</v>
      </c>
      <c r="Q24" s="59">
        <v>5.8999999999999999E-3</v>
      </c>
    </row>
    <row r="25" spans="3:17" ht="15.75" x14ac:dyDescent="0.25">
      <c r="C25" s="38"/>
      <c r="D25" s="60" t="s">
        <v>99</v>
      </c>
      <c r="E25" s="61"/>
      <c r="F25" s="62" t="s">
        <v>100</v>
      </c>
      <c r="G25" s="63">
        <v>4.7999999999999996E-3</v>
      </c>
      <c r="H25" s="54"/>
      <c r="I25" s="42"/>
      <c r="J25" s="40"/>
      <c r="K25" s="41"/>
      <c r="L25" s="41"/>
      <c r="M25" s="56" t="s">
        <v>101</v>
      </c>
      <c r="N25" s="57"/>
      <c r="O25" s="58">
        <v>1.1000000000000001E-3</v>
      </c>
      <c r="P25" s="58">
        <v>8.0299999999999996E-2</v>
      </c>
      <c r="Q25" s="59">
        <v>4.07E-2</v>
      </c>
    </row>
    <row r="26" spans="3:17" ht="15.75" x14ac:dyDescent="0.25">
      <c r="C26" s="38"/>
      <c r="D26" s="49"/>
      <c r="E26" s="53"/>
      <c r="F26" s="53"/>
      <c r="G26" s="55"/>
      <c r="H26" s="54"/>
      <c r="I26" s="42"/>
      <c r="J26" s="40"/>
      <c r="K26" s="41"/>
      <c r="L26" s="41"/>
      <c r="M26" s="56" t="s">
        <v>102</v>
      </c>
      <c r="N26" s="57"/>
      <c r="O26" s="58">
        <v>3.8300000000000001E-2</v>
      </c>
      <c r="P26" s="58">
        <v>9.9599999999999994E-2</v>
      </c>
      <c r="Q26" s="59">
        <v>6.9000000000000006E-2</v>
      </c>
    </row>
    <row r="27" spans="3:17" ht="15.75" x14ac:dyDescent="0.25">
      <c r="C27" s="38"/>
      <c r="D27" s="64" t="s">
        <v>103</v>
      </c>
      <c r="E27" s="143" t="s">
        <v>104</v>
      </c>
      <c r="F27" s="143"/>
      <c r="G27" s="144"/>
      <c r="H27" s="50">
        <v>5.11E-2</v>
      </c>
      <c r="I27" s="42"/>
      <c r="J27" s="40"/>
      <c r="K27" s="37"/>
      <c r="L27" s="41"/>
      <c r="M27" s="56" t="s">
        <v>105</v>
      </c>
      <c r="N27" s="57"/>
      <c r="O27" s="58">
        <v>6.0299999999999999E-2</v>
      </c>
      <c r="P27" s="58">
        <v>9.0300000000000005E-2</v>
      </c>
      <c r="Q27" s="59">
        <v>7.6499999999999999E-2</v>
      </c>
    </row>
    <row r="28" spans="3:17" ht="15.75" x14ac:dyDescent="0.25">
      <c r="C28" s="38"/>
      <c r="D28" s="64"/>
      <c r="E28" s="48"/>
      <c r="F28" s="48"/>
      <c r="G28" s="51"/>
      <c r="H28" s="54"/>
      <c r="I28" s="42"/>
      <c r="J28" s="40"/>
      <c r="K28" s="41"/>
      <c r="L28" s="41"/>
      <c r="M28" s="56" t="s">
        <v>106</v>
      </c>
      <c r="N28" s="57"/>
      <c r="O28" s="58">
        <v>0.03</v>
      </c>
      <c r="P28" s="58">
        <v>0.03</v>
      </c>
      <c r="Q28" s="59">
        <v>0.03</v>
      </c>
    </row>
    <row r="29" spans="3:17" ht="15.75" x14ac:dyDescent="0.25">
      <c r="C29" s="38"/>
      <c r="D29" s="64" t="s">
        <v>107</v>
      </c>
      <c r="E29" s="143" t="s">
        <v>108</v>
      </c>
      <c r="F29" s="143"/>
      <c r="G29" s="144"/>
      <c r="H29" s="50">
        <v>0.03</v>
      </c>
      <c r="I29" s="42"/>
      <c r="J29" s="40"/>
      <c r="K29" s="37"/>
      <c r="L29" s="41"/>
      <c r="M29" s="56" t="s">
        <v>109</v>
      </c>
      <c r="N29" s="57"/>
      <c r="O29" s="58">
        <v>6.4999999999999997E-3</v>
      </c>
      <c r="P29" s="58">
        <v>6.4999999999999997E-3</v>
      </c>
      <c r="Q29" s="59">
        <v>6.4999999999999997E-3</v>
      </c>
    </row>
    <row r="30" spans="3:17" ht="15.75" x14ac:dyDescent="0.25">
      <c r="C30" s="38"/>
      <c r="D30" s="49"/>
      <c r="E30" s="42"/>
      <c r="F30" s="62" t="s">
        <v>110</v>
      </c>
      <c r="G30" s="63">
        <v>0</v>
      </c>
      <c r="H30" s="42"/>
      <c r="I30" s="42"/>
      <c r="J30" s="40"/>
      <c r="K30" s="41"/>
      <c r="L30" s="41"/>
      <c r="M30" s="56" t="s">
        <v>111</v>
      </c>
      <c r="N30" s="57"/>
      <c r="O30" s="58">
        <v>0.02</v>
      </c>
      <c r="P30" s="58">
        <v>0.05</v>
      </c>
      <c r="Q30" s="59">
        <v>3.6200000000000003E-2</v>
      </c>
    </row>
    <row r="31" spans="3:17" ht="15.75" x14ac:dyDescent="0.25">
      <c r="C31" s="38"/>
      <c r="D31" s="49"/>
      <c r="E31" s="42"/>
      <c r="F31" s="62" t="s">
        <v>112</v>
      </c>
      <c r="G31" s="63">
        <v>0</v>
      </c>
      <c r="H31" s="42"/>
      <c r="I31" s="42"/>
      <c r="J31" s="40"/>
      <c r="K31" s="41"/>
      <c r="L31" s="41"/>
      <c r="M31" s="56" t="s">
        <v>113</v>
      </c>
      <c r="N31" s="57"/>
      <c r="O31" s="58">
        <v>3.8E-3</v>
      </c>
      <c r="P31" s="58">
        <v>3.8E-3</v>
      </c>
      <c r="Q31" s="59">
        <v>3.8E-3</v>
      </c>
    </row>
    <row r="32" spans="3:17" ht="16.5" thickBot="1" x14ac:dyDescent="0.3">
      <c r="C32" s="38"/>
      <c r="D32" s="49"/>
      <c r="E32" s="42"/>
      <c r="F32" s="62" t="s">
        <v>114</v>
      </c>
      <c r="G32" s="63"/>
      <c r="H32" s="42"/>
      <c r="I32" s="42"/>
      <c r="J32" s="40"/>
      <c r="K32" s="41"/>
      <c r="L32" s="41"/>
      <c r="M32" s="65" t="s">
        <v>115</v>
      </c>
      <c r="N32" s="66"/>
      <c r="O32" s="67">
        <v>0.1636</v>
      </c>
      <c r="P32" s="67">
        <v>0.28870000000000001</v>
      </c>
      <c r="Q32" s="68">
        <v>0.2261</v>
      </c>
    </row>
    <row r="33" spans="3:14" ht="15.75" x14ac:dyDescent="0.25">
      <c r="C33" s="38"/>
      <c r="D33" s="49"/>
      <c r="E33" s="42"/>
      <c r="F33" s="69" t="s">
        <v>116</v>
      </c>
      <c r="G33" s="63"/>
      <c r="H33" s="42"/>
      <c r="I33" s="42"/>
      <c r="J33" s="40"/>
      <c r="K33" s="41"/>
      <c r="L33" s="41"/>
    </row>
    <row r="34" spans="3:14" ht="15.75" x14ac:dyDescent="0.25">
      <c r="C34" s="38"/>
      <c r="D34" s="49"/>
      <c r="E34" s="42"/>
      <c r="F34" s="62" t="s">
        <v>117</v>
      </c>
      <c r="G34" s="63">
        <v>0</v>
      </c>
      <c r="H34" s="42"/>
      <c r="I34" s="42"/>
      <c r="J34" s="40"/>
      <c r="K34" s="41"/>
      <c r="L34" s="41"/>
    </row>
    <row r="35" spans="3:14" ht="15.75" x14ac:dyDescent="0.25">
      <c r="C35" s="38"/>
      <c r="D35" s="49"/>
      <c r="E35" s="42"/>
      <c r="F35" s="62" t="s">
        <v>118</v>
      </c>
      <c r="G35" s="63">
        <v>0</v>
      </c>
      <c r="H35" s="42"/>
      <c r="I35" s="42"/>
      <c r="J35" s="40"/>
      <c r="K35" s="41"/>
      <c r="L35" s="41"/>
    </row>
    <row r="36" spans="3:14" ht="18.75" x14ac:dyDescent="0.25">
      <c r="C36" s="70"/>
      <c r="D36" s="49"/>
      <c r="E36" s="42"/>
      <c r="F36" s="62" t="s">
        <v>119</v>
      </c>
      <c r="G36" s="63">
        <v>0.03</v>
      </c>
      <c r="H36" s="51" t="s">
        <v>120</v>
      </c>
      <c r="I36" s="42"/>
      <c r="J36" s="40"/>
      <c r="K36" s="41"/>
      <c r="L36" s="41"/>
    </row>
    <row r="37" spans="3:14" ht="15.75" x14ac:dyDescent="0.25">
      <c r="C37" s="38"/>
      <c r="D37" s="49"/>
      <c r="E37" s="42"/>
      <c r="F37" s="62" t="s">
        <v>121</v>
      </c>
      <c r="G37" s="63">
        <v>0</v>
      </c>
      <c r="H37" s="42"/>
      <c r="I37" s="42"/>
      <c r="J37" s="40"/>
      <c r="K37" s="41"/>
      <c r="L37" s="41"/>
    </row>
    <row r="38" spans="3:14" ht="16.5" thickBot="1" x14ac:dyDescent="0.3">
      <c r="C38" s="38"/>
      <c r="D38" s="42"/>
      <c r="E38" s="42"/>
      <c r="F38" s="42"/>
      <c r="G38" s="42"/>
      <c r="H38" s="42"/>
      <c r="I38" s="42"/>
      <c r="J38" s="40"/>
      <c r="K38" s="41"/>
      <c r="L38" s="41"/>
    </row>
    <row r="39" spans="3:14" ht="18.75" thickBot="1" x14ac:dyDescent="0.3">
      <c r="C39" s="38"/>
      <c r="D39" s="64" t="s">
        <v>122</v>
      </c>
      <c r="E39" s="145" t="s">
        <v>123</v>
      </c>
      <c r="F39" s="145"/>
      <c r="G39" s="146"/>
      <c r="H39" s="71">
        <f>(((1+H19+H23)*(1+H21)*(1+H27))/(1-(H29))-1)</f>
        <v>0.14210505070618518</v>
      </c>
      <c r="I39" s="42"/>
      <c r="J39" s="40"/>
      <c r="K39" s="37"/>
      <c r="L39" s="72"/>
    </row>
    <row r="40" spans="3:14" ht="18" x14ac:dyDescent="0.25">
      <c r="C40" s="73"/>
      <c r="D40" s="74"/>
      <c r="E40" s="75"/>
      <c r="F40" s="75"/>
      <c r="G40" s="75"/>
      <c r="H40" s="76"/>
      <c r="I40" s="77"/>
      <c r="J40" s="78"/>
      <c r="K40" s="37"/>
      <c r="L40" s="72"/>
    </row>
    <row r="41" spans="3:14" ht="15.75" x14ac:dyDescent="0.25">
      <c r="C41" s="79"/>
      <c r="D41" s="80"/>
      <c r="E41" s="81"/>
      <c r="F41" s="81"/>
      <c r="G41" s="81"/>
      <c r="H41" s="82"/>
      <c r="I41" s="83"/>
      <c r="J41" s="84"/>
      <c r="K41" s="41"/>
      <c r="L41" s="41"/>
    </row>
    <row r="42" spans="3:14" ht="18" x14ac:dyDescent="0.25">
      <c r="C42" s="19"/>
      <c r="I42" s="19"/>
      <c r="J42" s="19"/>
      <c r="K42" s="19"/>
      <c r="L42" s="85"/>
    </row>
    <row r="43" spans="3:14" x14ac:dyDescent="0.25">
      <c r="D43" s="86"/>
    </row>
    <row r="44" spans="3:14" x14ac:dyDescent="0.25">
      <c r="D44" s="87"/>
      <c r="F44" s="88"/>
    </row>
    <row r="45" spans="3:14" x14ac:dyDescent="0.25">
      <c r="N45" s="89"/>
    </row>
  </sheetData>
  <mergeCells count="9">
    <mergeCell ref="E27:G27"/>
    <mergeCell ref="E29:G29"/>
    <mergeCell ref="E39:G39"/>
    <mergeCell ref="C7:J7"/>
    <mergeCell ref="C8:I8"/>
    <mergeCell ref="D9:H10"/>
    <mergeCell ref="E19:G19"/>
    <mergeCell ref="E21:G21"/>
    <mergeCell ref="E23:G23"/>
  </mergeCells>
  <pageMargins left="0.51181102362204722" right="0.51181102362204722" top="0.78740157480314965" bottom="0.78740157480314965" header="0.31496062992125984" footer="0.31496062992125984"/>
  <pageSetup paperSize="9" scale="91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2049" r:id="rId4">
          <objectPr defaultSize="0" autoPict="0" r:id="rId5">
            <anchor moveWithCells="1" sizeWithCells="1">
              <from>
                <xdr:col>4</xdr:col>
                <xdr:colOff>0</xdr:colOff>
                <xdr:row>10</xdr:row>
                <xdr:rowOff>85725</xdr:rowOff>
              </from>
              <to>
                <xdr:col>8</xdr:col>
                <xdr:colOff>361950</xdr:colOff>
                <xdr:row>17</xdr:row>
                <xdr:rowOff>9525</xdr:rowOff>
              </to>
            </anchor>
          </objectPr>
        </oleObject>
      </mc:Choice>
      <mc:Fallback>
        <oleObject progId="Equation.3" shapeId="2049" r:id="rId4"/>
      </mc:Fallback>
    </mc:AlternateContent>
    <mc:AlternateContent xmlns:mc="http://schemas.openxmlformats.org/markup-compatibility/2006">
      <mc:Choice Requires="x14">
        <oleObject progId="Equation.3" shapeId="2050" r:id="rId6">
          <objectPr defaultSize="0" autoPict="0" r:id="rId7">
            <anchor moveWithCells="1" sizeWithCells="1">
              <from>
                <xdr:col>2</xdr:col>
                <xdr:colOff>200025</xdr:colOff>
                <xdr:row>65525</xdr:row>
                <xdr:rowOff>95250</xdr:rowOff>
              </from>
              <to>
                <xdr:col>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050" r:id="rId6"/>
      </mc:Fallback>
    </mc:AlternateContent>
    <mc:AlternateContent xmlns:mc="http://schemas.openxmlformats.org/markup-compatibility/2006">
      <mc:Choice Requires="x14">
        <oleObject progId="Equation.3" shapeId="2051" r:id="rId8">
          <objectPr defaultSize="0" autoPict="0" r:id="rId7">
            <anchor moveWithCells="1" sizeWithCells="1">
              <from>
                <xdr:col>2</xdr:col>
                <xdr:colOff>200025</xdr:colOff>
                <xdr:row>131061</xdr:row>
                <xdr:rowOff>95250</xdr:rowOff>
              </from>
              <to>
                <xdr:col>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051" r:id="rId8"/>
      </mc:Fallback>
    </mc:AlternateContent>
    <mc:AlternateContent xmlns:mc="http://schemas.openxmlformats.org/markup-compatibility/2006">
      <mc:Choice Requires="x14">
        <oleObject progId="Equation.3" shapeId="2052" r:id="rId9">
          <objectPr defaultSize="0" autoPict="0" r:id="rId7">
            <anchor moveWithCells="1" sizeWithCells="1">
              <from>
                <xdr:col>2</xdr:col>
                <xdr:colOff>200025</xdr:colOff>
                <xdr:row>196597</xdr:row>
                <xdr:rowOff>95250</xdr:rowOff>
              </from>
              <to>
                <xdr:col>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052" r:id="rId9"/>
      </mc:Fallback>
    </mc:AlternateContent>
    <mc:AlternateContent xmlns:mc="http://schemas.openxmlformats.org/markup-compatibility/2006">
      <mc:Choice Requires="x14">
        <oleObject progId="Equation.3" shapeId="2053" r:id="rId10">
          <objectPr defaultSize="0" autoPict="0" r:id="rId7">
            <anchor moveWithCells="1" sizeWithCells="1">
              <from>
                <xdr:col>2</xdr:col>
                <xdr:colOff>200025</xdr:colOff>
                <xdr:row>262133</xdr:row>
                <xdr:rowOff>95250</xdr:rowOff>
              </from>
              <to>
                <xdr:col>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053" r:id="rId10"/>
      </mc:Fallback>
    </mc:AlternateContent>
    <mc:AlternateContent xmlns:mc="http://schemas.openxmlformats.org/markup-compatibility/2006">
      <mc:Choice Requires="x14">
        <oleObject progId="Equation.3" shapeId="2054" r:id="rId11">
          <objectPr defaultSize="0" autoPict="0" r:id="rId7">
            <anchor moveWithCells="1" sizeWithCells="1">
              <from>
                <xdr:col>2</xdr:col>
                <xdr:colOff>200025</xdr:colOff>
                <xdr:row>327669</xdr:row>
                <xdr:rowOff>95250</xdr:rowOff>
              </from>
              <to>
                <xdr:col>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054" r:id="rId11"/>
      </mc:Fallback>
    </mc:AlternateContent>
    <mc:AlternateContent xmlns:mc="http://schemas.openxmlformats.org/markup-compatibility/2006">
      <mc:Choice Requires="x14">
        <oleObject progId="Equation.3" shapeId="2055" r:id="rId12">
          <objectPr defaultSize="0" autoPict="0" r:id="rId7">
            <anchor moveWithCells="1" sizeWithCells="1">
              <from>
                <xdr:col>2</xdr:col>
                <xdr:colOff>200025</xdr:colOff>
                <xdr:row>393205</xdr:row>
                <xdr:rowOff>95250</xdr:rowOff>
              </from>
              <to>
                <xdr:col>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055" r:id="rId12"/>
      </mc:Fallback>
    </mc:AlternateContent>
    <mc:AlternateContent xmlns:mc="http://schemas.openxmlformats.org/markup-compatibility/2006">
      <mc:Choice Requires="x14">
        <oleObject progId="Equation.3" shapeId="2056" r:id="rId13">
          <objectPr defaultSize="0" autoPict="0" r:id="rId7">
            <anchor moveWithCells="1" sizeWithCells="1">
              <from>
                <xdr:col>2</xdr:col>
                <xdr:colOff>200025</xdr:colOff>
                <xdr:row>458741</xdr:row>
                <xdr:rowOff>95250</xdr:rowOff>
              </from>
              <to>
                <xdr:col>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056" r:id="rId13"/>
      </mc:Fallback>
    </mc:AlternateContent>
    <mc:AlternateContent xmlns:mc="http://schemas.openxmlformats.org/markup-compatibility/2006">
      <mc:Choice Requires="x14">
        <oleObject progId="Equation.3" shapeId="2057" r:id="rId14">
          <objectPr defaultSize="0" autoPict="0" r:id="rId7">
            <anchor moveWithCells="1" sizeWithCells="1">
              <from>
                <xdr:col>2</xdr:col>
                <xdr:colOff>200025</xdr:colOff>
                <xdr:row>524277</xdr:row>
                <xdr:rowOff>95250</xdr:rowOff>
              </from>
              <to>
                <xdr:col>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057" r:id="rId14"/>
      </mc:Fallback>
    </mc:AlternateContent>
    <mc:AlternateContent xmlns:mc="http://schemas.openxmlformats.org/markup-compatibility/2006">
      <mc:Choice Requires="x14">
        <oleObject progId="Equation.3" shapeId="2058" r:id="rId15">
          <objectPr defaultSize="0" autoPict="0" r:id="rId7">
            <anchor moveWithCells="1" sizeWithCells="1">
              <from>
                <xdr:col>2</xdr:col>
                <xdr:colOff>200025</xdr:colOff>
                <xdr:row>589813</xdr:row>
                <xdr:rowOff>95250</xdr:rowOff>
              </from>
              <to>
                <xdr:col>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058" r:id="rId15"/>
      </mc:Fallback>
    </mc:AlternateContent>
    <mc:AlternateContent xmlns:mc="http://schemas.openxmlformats.org/markup-compatibility/2006">
      <mc:Choice Requires="x14">
        <oleObject progId="Equation.3" shapeId="2059" r:id="rId16">
          <objectPr defaultSize="0" autoPict="0" r:id="rId7">
            <anchor moveWithCells="1" sizeWithCells="1">
              <from>
                <xdr:col>2</xdr:col>
                <xdr:colOff>200025</xdr:colOff>
                <xdr:row>655349</xdr:row>
                <xdr:rowOff>95250</xdr:rowOff>
              </from>
              <to>
                <xdr:col>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059" r:id="rId16"/>
      </mc:Fallback>
    </mc:AlternateContent>
    <mc:AlternateContent xmlns:mc="http://schemas.openxmlformats.org/markup-compatibility/2006">
      <mc:Choice Requires="x14">
        <oleObject progId="Equation.3" shapeId="2060" r:id="rId17">
          <objectPr defaultSize="0" autoPict="0" r:id="rId7">
            <anchor moveWithCells="1" sizeWithCells="1">
              <from>
                <xdr:col>2</xdr:col>
                <xdr:colOff>200025</xdr:colOff>
                <xdr:row>720885</xdr:row>
                <xdr:rowOff>95250</xdr:rowOff>
              </from>
              <to>
                <xdr:col>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060" r:id="rId17"/>
      </mc:Fallback>
    </mc:AlternateContent>
    <mc:AlternateContent xmlns:mc="http://schemas.openxmlformats.org/markup-compatibility/2006">
      <mc:Choice Requires="x14">
        <oleObject progId="Equation.3" shapeId="2061" r:id="rId18">
          <objectPr defaultSize="0" autoPict="0" r:id="rId7">
            <anchor moveWithCells="1" sizeWithCells="1">
              <from>
                <xdr:col>2</xdr:col>
                <xdr:colOff>200025</xdr:colOff>
                <xdr:row>786421</xdr:row>
                <xdr:rowOff>95250</xdr:rowOff>
              </from>
              <to>
                <xdr:col>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061" r:id="rId18"/>
      </mc:Fallback>
    </mc:AlternateContent>
    <mc:AlternateContent xmlns:mc="http://schemas.openxmlformats.org/markup-compatibility/2006">
      <mc:Choice Requires="x14">
        <oleObject progId="Equation.3" shapeId="2062" r:id="rId19">
          <objectPr defaultSize="0" autoPict="0" r:id="rId7">
            <anchor moveWithCells="1" sizeWithCells="1">
              <from>
                <xdr:col>2</xdr:col>
                <xdr:colOff>200025</xdr:colOff>
                <xdr:row>851957</xdr:row>
                <xdr:rowOff>95250</xdr:rowOff>
              </from>
              <to>
                <xdr:col>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062" r:id="rId19"/>
      </mc:Fallback>
    </mc:AlternateContent>
    <mc:AlternateContent xmlns:mc="http://schemas.openxmlformats.org/markup-compatibility/2006">
      <mc:Choice Requires="x14">
        <oleObject progId="Equation.3" shapeId="2063" r:id="rId20">
          <objectPr defaultSize="0" autoPict="0" r:id="rId7">
            <anchor moveWithCells="1" sizeWithCells="1">
              <from>
                <xdr:col>2</xdr:col>
                <xdr:colOff>200025</xdr:colOff>
                <xdr:row>917493</xdr:row>
                <xdr:rowOff>95250</xdr:rowOff>
              </from>
              <to>
                <xdr:col>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063" r:id="rId20"/>
      </mc:Fallback>
    </mc:AlternateContent>
    <mc:AlternateContent xmlns:mc="http://schemas.openxmlformats.org/markup-compatibility/2006">
      <mc:Choice Requires="x14">
        <oleObject progId="Equation.3" shapeId="2064" r:id="rId21">
          <objectPr defaultSize="0" autoPict="0" r:id="rId7">
            <anchor moveWithCells="1" sizeWithCells="1">
              <from>
                <xdr:col>2</xdr:col>
                <xdr:colOff>200025</xdr:colOff>
                <xdr:row>983029</xdr:row>
                <xdr:rowOff>95250</xdr:rowOff>
              </from>
              <to>
                <xdr:col>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064" r:id="rId21"/>
      </mc:Fallback>
    </mc:AlternateContent>
    <mc:AlternateContent xmlns:mc="http://schemas.openxmlformats.org/markup-compatibility/2006">
      <mc:Choice Requires="x14">
        <oleObject progId="Equation.3" shapeId="2065" r:id="rId22">
          <objectPr defaultSize="0" autoPict="0" r:id="rId7">
            <anchor moveWithCells="1" sizeWithCells="1">
              <from>
                <xdr:col>258</xdr:col>
                <xdr:colOff>200025</xdr:colOff>
                <xdr:row>10</xdr:row>
                <xdr:rowOff>95250</xdr:rowOff>
              </from>
              <to>
                <xdr:col>264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065" r:id="rId22"/>
      </mc:Fallback>
    </mc:AlternateContent>
    <mc:AlternateContent xmlns:mc="http://schemas.openxmlformats.org/markup-compatibility/2006">
      <mc:Choice Requires="x14">
        <oleObject progId="Equation.3" shapeId="2066" r:id="rId23">
          <objectPr defaultSize="0" autoPict="0" r:id="rId7">
            <anchor moveWithCells="1" sizeWithCells="1">
              <from>
                <xdr:col>258</xdr:col>
                <xdr:colOff>200025</xdr:colOff>
                <xdr:row>65525</xdr:row>
                <xdr:rowOff>95250</xdr:rowOff>
              </from>
              <to>
                <xdr:col>264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066" r:id="rId23"/>
      </mc:Fallback>
    </mc:AlternateContent>
    <mc:AlternateContent xmlns:mc="http://schemas.openxmlformats.org/markup-compatibility/2006">
      <mc:Choice Requires="x14">
        <oleObject progId="Equation.3" shapeId="2067" r:id="rId24">
          <objectPr defaultSize="0" autoPict="0" r:id="rId7">
            <anchor moveWithCells="1" sizeWithCells="1">
              <from>
                <xdr:col>258</xdr:col>
                <xdr:colOff>200025</xdr:colOff>
                <xdr:row>131061</xdr:row>
                <xdr:rowOff>95250</xdr:rowOff>
              </from>
              <to>
                <xdr:col>264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067" r:id="rId24"/>
      </mc:Fallback>
    </mc:AlternateContent>
    <mc:AlternateContent xmlns:mc="http://schemas.openxmlformats.org/markup-compatibility/2006">
      <mc:Choice Requires="x14">
        <oleObject progId="Equation.3" shapeId="2068" r:id="rId25">
          <objectPr defaultSize="0" autoPict="0" r:id="rId7">
            <anchor moveWithCells="1" sizeWithCells="1">
              <from>
                <xdr:col>258</xdr:col>
                <xdr:colOff>200025</xdr:colOff>
                <xdr:row>196597</xdr:row>
                <xdr:rowOff>95250</xdr:rowOff>
              </from>
              <to>
                <xdr:col>264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068" r:id="rId25"/>
      </mc:Fallback>
    </mc:AlternateContent>
    <mc:AlternateContent xmlns:mc="http://schemas.openxmlformats.org/markup-compatibility/2006">
      <mc:Choice Requires="x14">
        <oleObject progId="Equation.3" shapeId="2069" r:id="rId26">
          <objectPr defaultSize="0" autoPict="0" r:id="rId7">
            <anchor moveWithCells="1" sizeWithCells="1">
              <from>
                <xdr:col>258</xdr:col>
                <xdr:colOff>200025</xdr:colOff>
                <xdr:row>262133</xdr:row>
                <xdr:rowOff>95250</xdr:rowOff>
              </from>
              <to>
                <xdr:col>264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069" r:id="rId26"/>
      </mc:Fallback>
    </mc:AlternateContent>
    <mc:AlternateContent xmlns:mc="http://schemas.openxmlformats.org/markup-compatibility/2006">
      <mc:Choice Requires="x14">
        <oleObject progId="Equation.3" shapeId="2070" r:id="rId27">
          <objectPr defaultSize="0" autoPict="0" r:id="rId7">
            <anchor moveWithCells="1" sizeWithCells="1">
              <from>
                <xdr:col>258</xdr:col>
                <xdr:colOff>200025</xdr:colOff>
                <xdr:row>327669</xdr:row>
                <xdr:rowOff>95250</xdr:rowOff>
              </from>
              <to>
                <xdr:col>264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070" r:id="rId27"/>
      </mc:Fallback>
    </mc:AlternateContent>
    <mc:AlternateContent xmlns:mc="http://schemas.openxmlformats.org/markup-compatibility/2006">
      <mc:Choice Requires="x14">
        <oleObject progId="Equation.3" shapeId="2071" r:id="rId28">
          <objectPr defaultSize="0" autoPict="0" r:id="rId7">
            <anchor moveWithCells="1" sizeWithCells="1">
              <from>
                <xdr:col>258</xdr:col>
                <xdr:colOff>200025</xdr:colOff>
                <xdr:row>393205</xdr:row>
                <xdr:rowOff>95250</xdr:rowOff>
              </from>
              <to>
                <xdr:col>264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071" r:id="rId28"/>
      </mc:Fallback>
    </mc:AlternateContent>
    <mc:AlternateContent xmlns:mc="http://schemas.openxmlformats.org/markup-compatibility/2006">
      <mc:Choice Requires="x14">
        <oleObject progId="Equation.3" shapeId="2072" r:id="rId29">
          <objectPr defaultSize="0" autoPict="0" r:id="rId7">
            <anchor moveWithCells="1" sizeWithCells="1">
              <from>
                <xdr:col>258</xdr:col>
                <xdr:colOff>200025</xdr:colOff>
                <xdr:row>458741</xdr:row>
                <xdr:rowOff>95250</xdr:rowOff>
              </from>
              <to>
                <xdr:col>264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072" r:id="rId29"/>
      </mc:Fallback>
    </mc:AlternateContent>
    <mc:AlternateContent xmlns:mc="http://schemas.openxmlformats.org/markup-compatibility/2006">
      <mc:Choice Requires="x14">
        <oleObject progId="Equation.3" shapeId="2073" r:id="rId30">
          <objectPr defaultSize="0" autoPict="0" r:id="rId7">
            <anchor moveWithCells="1" sizeWithCells="1">
              <from>
                <xdr:col>258</xdr:col>
                <xdr:colOff>200025</xdr:colOff>
                <xdr:row>524277</xdr:row>
                <xdr:rowOff>95250</xdr:rowOff>
              </from>
              <to>
                <xdr:col>264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073" r:id="rId30"/>
      </mc:Fallback>
    </mc:AlternateContent>
    <mc:AlternateContent xmlns:mc="http://schemas.openxmlformats.org/markup-compatibility/2006">
      <mc:Choice Requires="x14">
        <oleObject progId="Equation.3" shapeId="2074" r:id="rId31">
          <objectPr defaultSize="0" autoPict="0" r:id="rId7">
            <anchor moveWithCells="1" sizeWithCells="1">
              <from>
                <xdr:col>258</xdr:col>
                <xdr:colOff>200025</xdr:colOff>
                <xdr:row>589813</xdr:row>
                <xdr:rowOff>95250</xdr:rowOff>
              </from>
              <to>
                <xdr:col>264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074" r:id="rId31"/>
      </mc:Fallback>
    </mc:AlternateContent>
    <mc:AlternateContent xmlns:mc="http://schemas.openxmlformats.org/markup-compatibility/2006">
      <mc:Choice Requires="x14">
        <oleObject progId="Equation.3" shapeId="2075" r:id="rId32">
          <objectPr defaultSize="0" autoPict="0" r:id="rId7">
            <anchor moveWithCells="1" sizeWithCells="1">
              <from>
                <xdr:col>258</xdr:col>
                <xdr:colOff>200025</xdr:colOff>
                <xdr:row>655349</xdr:row>
                <xdr:rowOff>95250</xdr:rowOff>
              </from>
              <to>
                <xdr:col>264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075" r:id="rId32"/>
      </mc:Fallback>
    </mc:AlternateContent>
    <mc:AlternateContent xmlns:mc="http://schemas.openxmlformats.org/markup-compatibility/2006">
      <mc:Choice Requires="x14">
        <oleObject progId="Equation.3" shapeId="2076" r:id="rId33">
          <objectPr defaultSize="0" autoPict="0" r:id="rId7">
            <anchor moveWithCells="1" sizeWithCells="1">
              <from>
                <xdr:col>258</xdr:col>
                <xdr:colOff>200025</xdr:colOff>
                <xdr:row>720885</xdr:row>
                <xdr:rowOff>95250</xdr:rowOff>
              </from>
              <to>
                <xdr:col>264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076" r:id="rId33"/>
      </mc:Fallback>
    </mc:AlternateContent>
    <mc:AlternateContent xmlns:mc="http://schemas.openxmlformats.org/markup-compatibility/2006">
      <mc:Choice Requires="x14">
        <oleObject progId="Equation.3" shapeId="2077" r:id="rId34">
          <objectPr defaultSize="0" autoPict="0" r:id="rId7">
            <anchor moveWithCells="1" sizeWithCells="1">
              <from>
                <xdr:col>258</xdr:col>
                <xdr:colOff>200025</xdr:colOff>
                <xdr:row>786421</xdr:row>
                <xdr:rowOff>95250</xdr:rowOff>
              </from>
              <to>
                <xdr:col>264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077" r:id="rId34"/>
      </mc:Fallback>
    </mc:AlternateContent>
    <mc:AlternateContent xmlns:mc="http://schemas.openxmlformats.org/markup-compatibility/2006">
      <mc:Choice Requires="x14">
        <oleObject progId="Equation.3" shapeId="2078" r:id="rId35">
          <objectPr defaultSize="0" autoPict="0" r:id="rId7">
            <anchor moveWithCells="1" sizeWithCells="1">
              <from>
                <xdr:col>258</xdr:col>
                <xdr:colOff>200025</xdr:colOff>
                <xdr:row>851957</xdr:row>
                <xdr:rowOff>95250</xdr:rowOff>
              </from>
              <to>
                <xdr:col>264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078" r:id="rId35"/>
      </mc:Fallback>
    </mc:AlternateContent>
    <mc:AlternateContent xmlns:mc="http://schemas.openxmlformats.org/markup-compatibility/2006">
      <mc:Choice Requires="x14">
        <oleObject progId="Equation.3" shapeId="2079" r:id="rId36">
          <objectPr defaultSize="0" autoPict="0" r:id="rId7">
            <anchor moveWithCells="1" sizeWithCells="1">
              <from>
                <xdr:col>258</xdr:col>
                <xdr:colOff>200025</xdr:colOff>
                <xdr:row>917493</xdr:row>
                <xdr:rowOff>95250</xdr:rowOff>
              </from>
              <to>
                <xdr:col>264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079" r:id="rId36"/>
      </mc:Fallback>
    </mc:AlternateContent>
    <mc:AlternateContent xmlns:mc="http://schemas.openxmlformats.org/markup-compatibility/2006">
      <mc:Choice Requires="x14">
        <oleObject progId="Equation.3" shapeId="2080" r:id="rId37">
          <objectPr defaultSize="0" autoPict="0" r:id="rId7">
            <anchor moveWithCells="1" sizeWithCells="1">
              <from>
                <xdr:col>258</xdr:col>
                <xdr:colOff>200025</xdr:colOff>
                <xdr:row>983029</xdr:row>
                <xdr:rowOff>95250</xdr:rowOff>
              </from>
              <to>
                <xdr:col>264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080" r:id="rId37"/>
      </mc:Fallback>
    </mc:AlternateContent>
    <mc:AlternateContent xmlns:mc="http://schemas.openxmlformats.org/markup-compatibility/2006">
      <mc:Choice Requires="x14">
        <oleObject progId="Equation.3" shapeId="2081" r:id="rId38">
          <objectPr defaultSize="0" autoPict="0" r:id="rId7">
            <anchor moveWithCells="1" sizeWithCells="1">
              <from>
                <xdr:col>514</xdr:col>
                <xdr:colOff>200025</xdr:colOff>
                <xdr:row>10</xdr:row>
                <xdr:rowOff>95250</xdr:rowOff>
              </from>
              <to>
                <xdr:col>520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081" r:id="rId38"/>
      </mc:Fallback>
    </mc:AlternateContent>
    <mc:AlternateContent xmlns:mc="http://schemas.openxmlformats.org/markup-compatibility/2006">
      <mc:Choice Requires="x14">
        <oleObject progId="Equation.3" shapeId="2082" r:id="rId39">
          <objectPr defaultSize="0" autoPict="0" r:id="rId7">
            <anchor moveWithCells="1" sizeWithCells="1">
              <from>
                <xdr:col>514</xdr:col>
                <xdr:colOff>200025</xdr:colOff>
                <xdr:row>65525</xdr:row>
                <xdr:rowOff>95250</xdr:rowOff>
              </from>
              <to>
                <xdr:col>520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082" r:id="rId39"/>
      </mc:Fallback>
    </mc:AlternateContent>
    <mc:AlternateContent xmlns:mc="http://schemas.openxmlformats.org/markup-compatibility/2006">
      <mc:Choice Requires="x14">
        <oleObject progId="Equation.3" shapeId="2083" r:id="rId40">
          <objectPr defaultSize="0" autoPict="0" r:id="rId7">
            <anchor moveWithCells="1" sizeWithCells="1">
              <from>
                <xdr:col>514</xdr:col>
                <xdr:colOff>200025</xdr:colOff>
                <xdr:row>131061</xdr:row>
                <xdr:rowOff>95250</xdr:rowOff>
              </from>
              <to>
                <xdr:col>520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083" r:id="rId40"/>
      </mc:Fallback>
    </mc:AlternateContent>
    <mc:AlternateContent xmlns:mc="http://schemas.openxmlformats.org/markup-compatibility/2006">
      <mc:Choice Requires="x14">
        <oleObject progId="Equation.3" shapeId="2084" r:id="rId41">
          <objectPr defaultSize="0" autoPict="0" r:id="rId7">
            <anchor moveWithCells="1" sizeWithCells="1">
              <from>
                <xdr:col>514</xdr:col>
                <xdr:colOff>200025</xdr:colOff>
                <xdr:row>196597</xdr:row>
                <xdr:rowOff>95250</xdr:rowOff>
              </from>
              <to>
                <xdr:col>520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084" r:id="rId41"/>
      </mc:Fallback>
    </mc:AlternateContent>
    <mc:AlternateContent xmlns:mc="http://schemas.openxmlformats.org/markup-compatibility/2006">
      <mc:Choice Requires="x14">
        <oleObject progId="Equation.3" shapeId="2085" r:id="rId42">
          <objectPr defaultSize="0" autoPict="0" r:id="rId7">
            <anchor moveWithCells="1" sizeWithCells="1">
              <from>
                <xdr:col>514</xdr:col>
                <xdr:colOff>200025</xdr:colOff>
                <xdr:row>262133</xdr:row>
                <xdr:rowOff>95250</xdr:rowOff>
              </from>
              <to>
                <xdr:col>520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085" r:id="rId42"/>
      </mc:Fallback>
    </mc:AlternateContent>
    <mc:AlternateContent xmlns:mc="http://schemas.openxmlformats.org/markup-compatibility/2006">
      <mc:Choice Requires="x14">
        <oleObject progId="Equation.3" shapeId="2086" r:id="rId43">
          <objectPr defaultSize="0" autoPict="0" r:id="rId7">
            <anchor moveWithCells="1" sizeWithCells="1">
              <from>
                <xdr:col>514</xdr:col>
                <xdr:colOff>200025</xdr:colOff>
                <xdr:row>327669</xdr:row>
                <xdr:rowOff>95250</xdr:rowOff>
              </from>
              <to>
                <xdr:col>520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086" r:id="rId43"/>
      </mc:Fallback>
    </mc:AlternateContent>
    <mc:AlternateContent xmlns:mc="http://schemas.openxmlformats.org/markup-compatibility/2006">
      <mc:Choice Requires="x14">
        <oleObject progId="Equation.3" shapeId="2087" r:id="rId44">
          <objectPr defaultSize="0" autoPict="0" r:id="rId7">
            <anchor moveWithCells="1" sizeWithCells="1">
              <from>
                <xdr:col>514</xdr:col>
                <xdr:colOff>200025</xdr:colOff>
                <xdr:row>393205</xdr:row>
                <xdr:rowOff>95250</xdr:rowOff>
              </from>
              <to>
                <xdr:col>520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087" r:id="rId44"/>
      </mc:Fallback>
    </mc:AlternateContent>
    <mc:AlternateContent xmlns:mc="http://schemas.openxmlformats.org/markup-compatibility/2006">
      <mc:Choice Requires="x14">
        <oleObject progId="Equation.3" shapeId="2088" r:id="rId45">
          <objectPr defaultSize="0" autoPict="0" r:id="rId7">
            <anchor moveWithCells="1" sizeWithCells="1">
              <from>
                <xdr:col>514</xdr:col>
                <xdr:colOff>200025</xdr:colOff>
                <xdr:row>458741</xdr:row>
                <xdr:rowOff>95250</xdr:rowOff>
              </from>
              <to>
                <xdr:col>520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088" r:id="rId45"/>
      </mc:Fallback>
    </mc:AlternateContent>
    <mc:AlternateContent xmlns:mc="http://schemas.openxmlformats.org/markup-compatibility/2006">
      <mc:Choice Requires="x14">
        <oleObject progId="Equation.3" shapeId="2089" r:id="rId46">
          <objectPr defaultSize="0" autoPict="0" r:id="rId7">
            <anchor moveWithCells="1" sizeWithCells="1">
              <from>
                <xdr:col>514</xdr:col>
                <xdr:colOff>200025</xdr:colOff>
                <xdr:row>524277</xdr:row>
                <xdr:rowOff>95250</xdr:rowOff>
              </from>
              <to>
                <xdr:col>520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089" r:id="rId46"/>
      </mc:Fallback>
    </mc:AlternateContent>
    <mc:AlternateContent xmlns:mc="http://schemas.openxmlformats.org/markup-compatibility/2006">
      <mc:Choice Requires="x14">
        <oleObject progId="Equation.3" shapeId="2090" r:id="rId47">
          <objectPr defaultSize="0" autoPict="0" r:id="rId7">
            <anchor moveWithCells="1" sizeWithCells="1">
              <from>
                <xdr:col>514</xdr:col>
                <xdr:colOff>200025</xdr:colOff>
                <xdr:row>589813</xdr:row>
                <xdr:rowOff>95250</xdr:rowOff>
              </from>
              <to>
                <xdr:col>520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090" r:id="rId47"/>
      </mc:Fallback>
    </mc:AlternateContent>
    <mc:AlternateContent xmlns:mc="http://schemas.openxmlformats.org/markup-compatibility/2006">
      <mc:Choice Requires="x14">
        <oleObject progId="Equation.3" shapeId="2091" r:id="rId48">
          <objectPr defaultSize="0" autoPict="0" r:id="rId7">
            <anchor moveWithCells="1" sizeWithCells="1">
              <from>
                <xdr:col>514</xdr:col>
                <xdr:colOff>200025</xdr:colOff>
                <xdr:row>655349</xdr:row>
                <xdr:rowOff>95250</xdr:rowOff>
              </from>
              <to>
                <xdr:col>520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091" r:id="rId48"/>
      </mc:Fallback>
    </mc:AlternateContent>
    <mc:AlternateContent xmlns:mc="http://schemas.openxmlformats.org/markup-compatibility/2006">
      <mc:Choice Requires="x14">
        <oleObject progId="Equation.3" shapeId="2092" r:id="rId49">
          <objectPr defaultSize="0" autoPict="0" r:id="rId7">
            <anchor moveWithCells="1" sizeWithCells="1">
              <from>
                <xdr:col>514</xdr:col>
                <xdr:colOff>200025</xdr:colOff>
                <xdr:row>720885</xdr:row>
                <xdr:rowOff>95250</xdr:rowOff>
              </from>
              <to>
                <xdr:col>520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092" r:id="rId49"/>
      </mc:Fallback>
    </mc:AlternateContent>
    <mc:AlternateContent xmlns:mc="http://schemas.openxmlformats.org/markup-compatibility/2006">
      <mc:Choice Requires="x14">
        <oleObject progId="Equation.3" shapeId="2093" r:id="rId50">
          <objectPr defaultSize="0" autoPict="0" r:id="rId7">
            <anchor moveWithCells="1" sizeWithCells="1">
              <from>
                <xdr:col>514</xdr:col>
                <xdr:colOff>200025</xdr:colOff>
                <xdr:row>786421</xdr:row>
                <xdr:rowOff>95250</xdr:rowOff>
              </from>
              <to>
                <xdr:col>520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093" r:id="rId50"/>
      </mc:Fallback>
    </mc:AlternateContent>
    <mc:AlternateContent xmlns:mc="http://schemas.openxmlformats.org/markup-compatibility/2006">
      <mc:Choice Requires="x14">
        <oleObject progId="Equation.3" shapeId="2094" r:id="rId51">
          <objectPr defaultSize="0" autoPict="0" r:id="rId7">
            <anchor moveWithCells="1" sizeWithCells="1">
              <from>
                <xdr:col>514</xdr:col>
                <xdr:colOff>200025</xdr:colOff>
                <xdr:row>851957</xdr:row>
                <xdr:rowOff>95250</xdr:rowOff>
              </from>
              <to>
                <xdr:col>520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094" r:id="rId51"/>
      </mc:Fallback>
    </mc:AlternateContent>
    <mc:AlternateContent xmlns:mc="http://schemas.openxmlformats.org/markup-compatibility/2006">
      <mc:Choice Requires="x14">
        <oleObject progId="Equation.3" shapeId="2095" r:id="rId52">
          <objectPr defaultSize="0" autoPict="0" r:id="rId7">
            <anchor moveWithCells="1" sizeWithCells="1">
              <from>
                <xdr:col>514</xdr:col>
                <xdr:colOff>200025</xdr:colOff>
                <xdr:row>917493</xdr:row>
                <xdr:rowOff>95250</xdr:rowOff>
              </from>
              <to>
                <xdr:col>520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095" r:id="rId52"/>
      </mc:Fallback>
    </mc:AlternateContent>
    <mc:AlternateContent xmlns:mc="http://schemas.openxmlformats.org/markup-compatibility/2006">
      <mc:Choice Requires="x14">
        <oleObject progId="Equation.3" shapeId="2096" r:id="rId53">
          <objectPr defaultSize="0" autoPict="0" r:id="rId7">
            <anchor moveWithCells="1" sizeWithCells="1">
              <from>
                <xdr:col>514</xdr:col>
                <xdr:colOff>200025</xdr:colOff>
                <xdr:row>983029</xdr:row>
                <xdr:rowOff>95250</xdr:rowOff>
              </from>
              <to>
                <xdr:col>520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096" r:id="rId53"/>
      </mc:Fallback>
    </mc:AlternateContent>
    <mc:AlternateContent xmlns:mc="http://schemas.openxmlformats.org/markup-compatibility/2006">
      <mc:Choice Requires="x14">
        <oleObject progId="Equation.3" shapeId="2097" r:id="rId54">
          <objectPr defaultSize="0" autoPict="0" r:id="rId7">
            <anchor moveWithCells="1" sizeWithCells="1">
              <from>
                <xdr:col>770</xdr:col>
                <xdr:colOff>200025</xdr:colOff>
                <xdr:row>10</xdr:row>
                <xdr:rowOff>95250</xdr:rowOff>
              </from>
              <to>
                <xdr:col>776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097" r:id="rId54"/>
      </mc:Fallback>
    </mc:AlternateContent>
    <mc:AlternateContent xmlns:mc="http://schemas.openxmlformats.org/markup-compatibility/2006">
      <mc:Choice Requires="x14">
        <oleObject progId="Equation.3" shapeId="2098" r:id="rId55">
          <objectPr defaultSize="0" autoPict="0" r:id="rId7">
            <anchor moveWithCells="1" sizeWithCells="1">
              <from>
                <xdr:col>770</xdr:col>
                <xdr:colOff>200025</xdr:colOff>
                <xdr:row>65525</xdr:row>
                <xdr:rowOff>95250</xdr:rowOff>
              </from>
              <to>
                <xdr:col>776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098" r:id="rId55"/>
      </mc:Fallback>
    </mc:AlternateContent>
    <mc:AlternateContent xmlns:mc="http://schemas.openxmlformats.org/markup-compatibility/2006">
      <mc:Choice Requires="x14">
        <oleObject progId="Equation.3" shapeId="2099" r:id="rId56">
          <objectPr defaultSize="0" autoPict="0" r:id="rId7">
            <anchor moveWithCells="1" sizeWithCells="1">
              <from>
                <xdr:col>770</xdr:col>
                <xdr:colOff>200025</xdr:colOff>
                <xdr:row>131061</xdr:row>
                <xdr:rowOff>95250</xdr:rowOff>
              </from>
              <to>
                <xdr:col>776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099" r:id="rId56"/>
      </mc:Fallback>
    </mc:AlternateContent>
    <mc:AlternateContent xmlns:mc="http://schemas.openxmlformats.org/markup-compatibility/2006">
      <mc:Choice Requires="x14">
        <oleObject progId="Equation.3" shapeId="2100" r:id="rId57">
          <objectPr defaultSize="0" autoPict="0" r:id="rId7">
            <anchor moveWithCells="1" sizeWithCells="1">
              <from>
                <xdr:col>770</xdr:col>
                <xdr:colOff>200025</xdr:colOff>
                <xdr:row>196597</xdr:row>
                <xdr:rowOff>95250</xdr:rowOff>
              </from>
              <to>
                <xdr:col>776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100" r:id="rId57"/>
      </mc:Fallback>
    </mc:AlternateContent>
    <mc:AlternateContent xmlns:mc="http://schemas.openxmlformats.org/markup-compatibility/2006">
      <mc:Choice Requires="x14">
        <oleObject progId="Equation.3" shapeId="2101" r:id="rId58">
          <objectPr defaultSize="0" autoPict="0" r:id="rId7">
            <anchor moveWithCells="1" sizeWithCells="1">
              <from>
                <xdr:col>770</xdr:col>
                <xdr:colOff>200025</xdr:colOff>
                <xdr:row>262133</xdr:row>
                <xdr:rowOff>95250</xdr:rowOff>
              </from>
              <to>
                <xdr:col>776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101" r:id="rId58"/>
      </mc:Fallback>
    </mc:AlternateContent>
    <mc:AlternateContent xmlns:mc="http://schemas.openxmlformats.org/markup-compatibility/2006">
      <mc:Choice Requires="x14">
        <oleObject progId="Equation.3" shapeId="2102" r:id="rId59">
          <objectPr defaultSize="0" autoPict="0" r:id="rId7">
            <anchor moveWithCells="1" sizeWithCells="1">
              <from>
                <xdr:col>770</xdr:col>
                <xdr:colOff>200025</xdr:colOff>
                <xdr:row>327669</xdr:row>
                <xdr:rowOff>95250</xdr:rowOff>
              </from>
              <to>
                <xdr:col>776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102" r:id="rId59"/>
      </mc:Fallback>
    </mc:AlternateContent>
    <mc:AlternateContent xmlns:mc="http://schemas.openxmlformats.org/markup-compatibility/2006">
      <mc:Choice Requires="x14">
        <oleObject progId="Equation.3" shapeId="2103" r:id="rId60">
          <objectPr defaultSize="0" autoPict="0" r:id="rId7">
            <anchor moveWithCells="1" sizeWithCells="1">
              <from>
                <xdr:col>770</xdr:col>
                <xdr:colOff>200025</xdr:colOff>
                <xdr:row>393205</xdr:row>
                <xdr:rowOff>95250</xdr:rowOff>
              </from>
              <to>
                <xdr:col>776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103" r:id="rId60"/>
      </mc:Fallback>
    </mc:AlternateContent>
    <mc:AlternateContent xmlns:mc="http://schemas.openxmlformats.org/markup-compatibility/2006">
      <mc:Choice Requires="x14">
        <oleObject progId="Equation.3" shapeId="2104" r:id="rId61">
          <objectPr defaultSize="0" autoPict="0" r:id="rId7">
            <anchor moveWithCells="1" sizeWithCells="1">
              <from>
                <xdr:col>770</xdr:col>
                <xdr:colOff>200025</xdr:colOff>
                <xdr:row>458741</xdr:row>
                <xdr:rowOff>95250</xdr:rowOff>
              </from>
              <to>
                <xdr:col>776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104" r:id="rId61"/>
      </mc:Fallback>
    </mc:AlternateContent>
    <mc:AlternateContent xmlns:mc="http://schemas.openxmlformats.org/markup-compatibility/2006">
      <mc:Choice Requires="x14">
        <oleObject progId="Equation.3" shapeId="2105" r:id="rId62">
          <objectPr defaultSize="0" autoPict="0" r:id="rId7">
            <anchor moveWithCells="1" sizeWithCells="1">
              <from>
                <xdr:col>770</xdr:col>
                <xdr:colOff>200025</xdr:colOff>
                <xdr:row>524277</xdr:row>
                <xdr:rowOff>95250</xdr:rowOff>
              </from>
              <to>
                <xdr:col>776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105" r:id="rId62"/>
      </mc:Fallback>
    </mc:AlternateContent>
    <mc:AlternateContent xmlns:mc="http://schemas.openxmlformats.org/markup-compatibility/2006">
      <mc:Choice Requires="x14">
        <oleObject progId="Equation.3" shapeId="2106" r:id="rId63">
          <objectPr defaultSize="0" autoPict="0" r:id="rId7">
            <anchor moveWithCells="1" sizeWithCells="1">
              <from>
                <xdr:col>770</xdr:col>
                <xdr:colOff>200025</xdr:colOff>
                <xdr:row>589813</xdr:row>
                <xdr:rowOff>95250</xdr:rowOff>
              </from>
              <to>
                <xdr:col>776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106" r:id="rId63"/>
      </mc:Fallback>
    </mc:AlternateContent>
    <mc:AlternateContent xmlns:mc="http://schemas.openxmlformats.org/markup-compatibility/2006">
      <mc:Choice Requires="x14">
        <oleObject progId="Equation.3" shapeId="2107" r:id="rId64">
          <objectPr defaultSize="0" autoPict="0" r:id="rId7">
            <anchor moveWithCells="1" sizeWithCells="1">
              <from>
                <xdr:col>770</xdr:col>
                <xdr:colOff>200025</xdr:colOff>
                <xdr:row>655349</xdr:row>
                <xdr:rowOff>95250</xdr:rowOff>
              </from>
              <to>
                <xdr:col>776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107" r:id="rId64"/>
      </mc:Fallback>
    </mc:AlternateContent>
    <mc:AlternateContent xmlns:mc="http://schemas.openxmlformats.org/markup-compatibility/2006">
      <mc:Choice Requires="x14">
        <oleObject progId="Equation.3" shapeId="2108" r:id="rId65">
          <objectPr defaultSize="0" autoPict="0" r:id="rId7">
            <anchor moveWithCells="1" sizeWithCells="1">
              <from>
                <xdr:col>770</xdr:col>
                <xdr:colOff>200025</xdr:colOff>
                <xdr:row>720885</xdr:row>
                <xdr:rowOff>95250</xdr:rowOff>
              </from>
              <to>
                <xdr:col>776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108" r:id="rId65"/>
      </mc:Fallback>
    </mc:AlternateContent>
    <mc:AlternateContent xmlns:mc="http://schemas.openxmlformats.org/markup-compatibility/2006">
      <mc:Choice Requires="x14">
        <oleObject progId="Equation.3" shapeId="2109" r:id="rId66">
          <objectPr defaultSize="0" autoPict="0" r:id="rId7">
            <anchor moveWithCells="1" sizeWithCells="1">
              <from>
                <xdr:col>770</xdr:col>
                <xdr:colOff>200025</xdr:colOff>
                <xdr:row>786421</xdr:row>
                <xdr:rowOff>95250</xdr:rowOff>
              </from>
              <to>
                <xdr:col>776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109" r:id="rId66"/>
      </mc:Fallback>
    </mc:AlternateContent>
    <mc:AlternateContent xmlns:mc="http://schemas.openxmlformats.org/markup-compatibility/2006">
      <mc:Choice Requires="x14">
        <oleObject progId="Equation.3" shapeId="2110" r:id="rId67">
          <objectPr defaultSize="0" autoPict="0" r:id="rId7">
            <anchor moveWithCells="1" sizeWithCells="1">
              <from>
                <xdr:col>770</xdr:col>
                <xdr:colOff>200025</xdr:colOff>
                <xdr:row>851957</xdr:row>
                <xdr:rowOff>95250</xdr:rowOff>
              </from>
              <to>
                <xdr:col>776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110" r:id="rId67"/>
      </mc:Fallback>
    </mc:AlternateContent>
    <mc:AlternateContent xmlns:mc="http://schemas.openxmlformats.org/markup-compatibility/2006">
      <mc:Choice Requires="x14">
        <oleObject progId="Equation.3" shapeId="2111" r:id="rId68">
          <objectPr defaultSize="0" autoPict="0" r:id="rId7">
            <anchor moveWithCells="1" sizeWithCells="1">
              <from>
                <xdr:col>770</xdr:col>
                <xdr:colOff>200025</xdr:colOff>
                <xdr:row>917493</xdr:row>
                <xdr:rowOff>95250</xdr:rowOff>
              </from>
              <to>
                <xdr:col>776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111" r:id="rId68"/>
      </mc:Fallback>
    </mc:AlternateContent>
    <mc:AlternateContent xmlns:mc="http://schemas.openxmlformats.org/markup-compatibility/2006">
      <mc:Choice Requires="x14">
        <oleObject progId="Equation.3" shapeId="2112" r:id="rId69">
          <objectPr defaultSize="0" autoPict="0" r:id="rId7">
            <anchor moveWithCells="1" sizeWithCells="1">
              <from>
                <xdr:col>770</xdr:col>
                <xdr:colOff>200025</xdr:colOff>
                <xdr:row>983029</xdr:row>
                <xdr:rowOff>95250</xdr:rowOff>
              </from>
              <to>
                <xdr:col>776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112" r:id="rId69"/>
      </mc:Fallback>
    </mc:AlternateContent>
    <mc:AlternateContent xmlns:mc="http://schemas.openxmlformats.org/markup-compatibility/2006">
      <mc:Choice Requires="x14">
        <oleObject progId="Equation.3" shapeId="2113" r:id="rId70">
          <objectPr defaultSize="0" autoPict="0" r:id="rId7">
            <anchor moveWithCells="1" sizeWithCells="1">
              <from>
                <xdr:col>1026</xdr:col>
                <xdr:colOff>200025</xdr:colOff>
                <xdr:row>10</xdr:row>
                <xdr:rowOff>95250</xdr:rowOff>
              </from>
              <to>
                <xdr:col>1032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113" r:id="rId70"/>
      </mc:Fallback>
    </mc:AlternateContent>
    <mc:AlternateContent xmlns:mc="http://schemas.openxmlformats.org/markup-compatibility/2006">
      <mc:Choice Requires="x14">
        <oleObject progId="Equation.3" shapeId="2114" r:id="rId71">
          <objectPr defaultSize="0" autoPict="0" r:id="rId7">
            <anchor moveWithCells="1" sizeWithCells="1">
              <from>
                <xdr:col>1026</xdr:col>
                <xdr:colOff>200025</xdr:colOff>
                <xdr:row>65525</xdr:row>
                <xdr:rowOff>95250</xdr:rowOff>
              </from>
              <to>
                <xdr:col>1032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114" r:id="rId71"/>
      </mc:Fallback>
    </mc:AlternateContent>
    <mc:AlternateContent xmlns:mc="http://schemas.openxmlformats.org/markup-compatibility/2006">
      <mc:Choice Requires="x14">
        <oleObject progId="Equation.3" shapeId="2115" r:id="rId72">
          <objectPr defaultSize="0" autoPict="0" r:id="rId7">
            <anchor moveWithCells="1" sizeWithCells="1">
              <from>
                <xdr:col>1026</xdr:col>
                <xdr:colOff>200025</xdr:colOff>
                <xdr:row>131061</xdr:row>
                <xdr:rowOff>95250</xdr:rowOff>
              </from>
              <to>
                <xdr:col>1032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115" r:id="rId72"/>
      </mc:Fallback>
    </mc:AlternateContent>
    <mc:AlternateContent xmlns:mc="http://schemas.openxmlformats.org/markup-compatibility/2006">
      <mc:Choice Requires="x14">
        <oleObject progId="Equation.3" shapeId="2116" r:id="rId73">
          <objectPr defaultSize="0" autoPict="0" r:id="rId7">
            <anchor moveWithCells="1" sizeWithCells="1">
              <from>
                <xdr:col>1026</xdr:col>
                <xdr:colOff>200025</xdr:colOff>
                <xdr:row>196597</xdr:row>
                <xdr:rowOff>95250</xdr:rowOff>
              </from>
              <to>
                <xdr:col>1032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116" r:id="rId73"/>
      </mc:Fallback>
    </mc:AlternateContent>
    <mc:AlternateContent xmlns:mc="http://schemas.openxmlformats.org/markup-compatibility/2006">
      <mc:Choice Requires="x14">
        <oleObject progId="Equation.3" shapeId="2117" r:id="rId74">
          <objectPr defaultSize="0" autoPict="0" r:id="rId7">
            <anchor moveWithCells="1" sizeWithCells="1">
              <from>
                <xdr:col>1026</xdr:col>
                <xdr:colOff>200025</xdr:colOff>
                <xdr:row>262133</xdr:row>
                <xdr:rowOff>95250</xdr:rowOff>
              </from>
              <to>
                <xdr:col>1032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117" r:id="rId74"/>
      </mc:Fallback>
    </mc:AlternateContent>
    <mc:AlternateContent xmlns:mc="http://schemas.openxmlformats.org/markup-compatibility/2006">
      <mc:Choice Requires="x14">
        <oleObject progId="Equation.3" shapeId="2118" r:id="rId75">
          <objectPr defaultSize="0" autoPict="0" r:id="rId7">
            <anchor moveWithCells="1" sizeWithCells="1">
              <from>
                <xdr:col>1026</xdr:col>
                <xdr:colOff>200025</xdr:colOff>
                <xdr:row>327669</xdr:row>
                <xdr:rowOff>95250</xdr:rowOff>
              </from>
              <to>
                <xdr:col>1032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118" r:id="rId75"/>
      </mc:Fallback>
    </mc:AlternateContent>
    <mc:AlternateContent xmlns:mc="http://schemas.openxmlformats.org/markup-compatibility/2006">
      <mc:Choice Requires="x14">
        <oleObject progId="Equation.3" shapeId="2119" r:id="rId76">
          <objectPr defaultSize="0" autoPict="0" r:id="rId7">
            <anchor moveWithCells="1" sizeWithCells="1">
              <from>
                <xdr:col>1026</xdr:col>
                <xdr:colOff>200025</xdr:colOff>
                <xdr:row>393205</xdr:row>
                <xdr:rowOff>95250</xdr:rowOff>
              </from>
              <to>
                <xdr:col>1032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119" r:id="rId76"/>
      </mc:Fallback>
    </mc:AlternateContent>
    <mc:AlternateContent xmlns:mc="http://schemas.openxmlformats.org/markup-compatibility/2006">
      <mc:Choice Requires="x14">
        <oleObject progId="Equation.3" shapeId="2120" r:id="rId77">
          <objectPr defaultSize="0" autoPict="0" r:id="rId7">
            <anchor moveWithCells="1" sizeWithCells="1">
              <from>
                <xdr:col>1026</xdr:col>
                <xdr:colOff>200025</xdr:colOff>
                <xdr:row>458741</xdr:row>
                <xdr:rowOff>95250</xdr:rowOff>
              </from>
              <to>
                <xdr:col>1032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120" r:id="rId77"/>
      </mc:Fallback>
    </mc:AlternateContent>
    <mc:AlternateContent xmlns:mc="http://schemas.openxmlformats.org/markup-compatibility/2006">
      <mc:Choice Requires="x14">
        <oleObject progId="Equation.3" shapeId="2121" r:id="rId78">
          <objectPr defaultSize="0" autoPict="0" r:id="rId7">
            <anchor moveWithCells="1" sizeWithCells="1">
              <from>
                <xdr:col>1026</xdr:col>
                <xdr:colOff>200025</xdr:colOff>
                <xdr:row>524277</xdr:row>
                <xdr:rowOff>95250</xdr:rowOff>
              </from>
              <to>
                <xdr:col>1032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121" r:id="rId78"/>
      </mc:Fallback>
    </mc:AlternateContent>
    <mc:AlternateContent xmlns:mc="http://schemas.openxmlformats.org/markup-compatibility/2006">
      <mc:Choice Requires="x14">
        <oleObject progId="Equation.3" shapeId="2122" r:id="rId79">
          <objectPr defaultSize="0" autoPict="0" r:id="rId7">
            <anchor moveWithCells="1" sizeWithCells="1">
              <from>
                <xdr:col>1026</xdr:col>
                <xdr:colOff>200025</xdr:colOff>
                <xdr:row>589813</xdr:row>
                <xdr:rowOff>95250</xdr:rowOff>
              </from>
              <to>
                <xdr:col>1032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122" r:id="rId79"/>
      </mc:Fallback>
    </mc:AlternateContent>
    <mc:AlternateContent xmlns:mc="http://schemas.openxmlformats.org/markup-compatibility/2006">
      <mc:Choice Requires="x14">
        <oleObject progId="Equation.3" shapeId="2123" r:id="rId80">
          <objectPr defaultSize="0" autoPict="0" r:id="rId7">
            <anchor moveWithCells="1" sizeWithCells="1">
              <from>
                <xdr:col>1026</xdr:col>
                <xdr:colOff>200025</xdr:colOff>
                <xdr:row>655349</xdr:row>
                <xdr:rowOff>95250</xdr:rowOff>
              </from>
              <to>
                <xdr:col>1032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123" r:id="rId80"/>
      </mc:Fallback>
    </mc:AlternateContent>
    <mc:AlternateContent xmlns:mc="http://schemas.openxmlformats.org/markup-compatibility/2006">
      <mc:Choice Requires="x14">
        <oleObject progId="Equation.3" shapeId="2124" r:id="rId81">
          <objectPr defaultSize="0" autoPict="0" r:id="rId7">
            <anchor moveWithCells="1" sizeWithCells="1">
              <from>
                <xdr:col>1026</xdr:col>
                <xdr:colOff>200025</xdr:colOff>
                <xdr:row>720885</xdr:row>
                <xdr:rowOff>95250</xdr:rowOff>
              </from>
              <to>
                <xdr:col>1032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124" r:id="rId81"/>
      </mc:Fallback>
    </mc:AlternateContent>
    <mc:AlternateContent xmlns:mc="http://schemas.openxmlformats.org/markup-compatibility/2006">
      <mc:Choice Requires="x14">
        <oleObject progId="Equation.3" shapeId="2125" r:id="rId82">
          <objectPr defaultSize="0" autoPict="0" r:id="rId7">
            <anchor moveWithCells="1" sizeWithCells="1">
              <from>
                <xdr:col>1026</xdr:col>
                <xdr:colOff>200025</xdr:colOff>
                <xdr:row>786421</xdr:row>
                <xdr:rowOff>95250</xdr:rowOff>
              </from>
              <to>
                <xdr:col>1032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125" r:id="rId82"/>
      </mc:Fallback>
    </mc:AlternateContent>
    <mc:AlternateContent xmlns:mc="http://schemas.openxmlformats.org/markup-compatibility/2006">
      <mc:Choice Requires="x14">
        <oleObject progId="Equation.3" shapeId="2126" r:id="rId83">
          <objectPr defaultSize="0" autoPict="0" r:id="rId7">
            <anchor moveWithCells="1" sizeWithCells="1">
              <from>
                <xdr:col>1026</xdr:col>
                <xdr:colOff>200025</xdr:colOff>
                <xdr:row>851957</xdr:row>
                <xdr:rowOff>95250</xdr:rowOff>
              </from>
              <to>
                <xdr:col>1032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126" r:id="rId83"/>
      </mc:Fallback>
    </mc:AlternateContent>
    <mc:AlternateContent xmlns:mc="http://schemas.openxmlformats.org/markup-compatibility/2006">
      <mc:Choice Requires="x14">
        <oleObject progId="Equation.3" shapeId="2127" r:id="rId84">
          <objectPr defaultSize="0" autoPict="0" r:id="rId7">
            <anchor moveWithCells="1" sizeWithCells="1">
              <from>
                <xdr:col>1026</xdr:col>
                <xdr:colOff>200025</xdr:colOff>
                <xdr:row>917493</xdr:row>
                <xdr:rowOff>95250</xdr:rowOff>
              </from>
              <to>
                <xdr:col>1032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127" r:id="rId84"/>
      </mc:Fallback>
    </mc:AlternateContent>
    <mc:AlternateContent xmlns:mc="http://schemas.openxmlformats.org/markup-compatibility/2006">
      <mc:Choice Requires="x14">
        <oleObject progId="Equation.3" shapeId="2128" r:id="rId85">
          <objectPr defaultSize="0" autoPict="0" r:id="rId7">
            <anchor moveWithCells="1" sizeWithCells="1">
              <from>
                <xdr:col>1026</xdr:col>
                <xdr:colOff>200025</xdr:colOff>
                <xdr:row>983029</xdr:row>
                <xdr:rowOff>95250</xdr:rowOff>
              </from>
              <to>
                <xdr:col>1032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128" r:id="rId85"/>
      </mc:Fallback>
    </mc:AlternateContent>
    <mc:AlternateContent xmlns:mc="http://schemas.openxmlformats.org/markup-compatibility/2006">
      <mc:Choice Requires="x14">
        <oleObject progId="Equation.3" shapeId="2129" r:id="rId86">
          <objectPr defaultSize="0" autoPict="0" r:id="rId7">
            <anchor moveWithCells="1" sizeWithCells="1">
              <from>
                <xdr:col>1282</xdr:col>
                <xdr:colOff>200025</xdr:colOff>
                <xdr:row>10</xdr:row>
                <xdr:rowOff>95250</xdr:rowOff>
              </from>
              <to>
                <xdr:col>1288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129" r:id="rId86"/>
      </mc:Fallback>
    </mc:AlternateContent>
    <mc:AlternateContent xmlns:mc="http://schemas.openxmlformats.org/markup-compatibility/2006">
      <mc:Choice Requires="x14">
        <oleObject progId="Equation.3" shapeId="2130" r:id="rId87">
          <objectPr defaultSize="0" autoPict="0" r:id="rId7">
            <anchor moveWithCells="1" sizeWithCells="1">
              <from>
                <xdr:col>1282</xdr:col>
                <xdr:colOff>200025</xdr:colOff>
                <xdr:row>65525</xdr:row>
                <xdr:rowOff>95250</xdr:rowOff>
              </from>
              <to>
                <xdr:col>1288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130" r:id="rId87"/>
      </mc:Fallback>
    </mc:AlternateContent>
    <mc:AlternateContent xmlns:mc="http://schemas.openxmlformats.org/markup-compatibility/2006">
      <mc:Choice Requires="x14">
        <oleObject progId="Equation.3" shapeId="2131" r:id="rId88">
          <objectPr defaultSize="0" autoPict="0" r:id="rId7">
            <anchor moveWithCells="1" sizeWithCells="1">
              <from>
                <xdr:col>1282</xdr:col>
                <xdr:colOff>200025</xdr:colOff>
                <xdr:row>131061</xdr:row>
                <xdr:rowOff>95250</xdr:rowOff>
              </from>
              <to>
                <xdr:col>1288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131" r:id="rId88"/>
      </mc:Fallback>
    </mc:AlternateContent>
    <mc:AlternateContent xmlns:mc="http://schemas.openxmlformats.org/markup-compatibility/2006">
      <mc:Choice Requires="x14">
        <oleObject progId="Equation.3" shapeId="2132" r:id="rId89">
          <objectPr defaultSize="0" autoPict="0" r:id="rId7">
            <anchor moveWithCells="1" sizeWithCells="1">
              <from>
                <xdr:col>1282</xdr:col>
                <xdr:colOff>200025</xdr:colOff>
                <xdr:row>196597</xdr:row>
                <xdr:rowOff>95250</xdr:rowOff>
              </from>
              <to>
                <xdr:col>1288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132" r:id="rId89"/>
      </mc:Fallback>
    </mc:AlternateContent>
    <mc:AlternateContent xmlns:mc="http://schemas.openxmlformats.org/markup-compatibility/2006">
      <mc:Choice Requires="x14">
        <oleObject progId="Equation.3" shapeId="2133" r:id="rId90">
          <objectPr defaultSize="0" autoPict="0" r:id="rId7">
            <anchor moveWithCells="1" sizeWithCells="1">
              <from>
                <xdr:col>1282</xdr:col>
                <xdr:colOff>200025</xdr:colOff>
                <xdr:row>262133</xdr:row>
                <xdr:rowOff>95250</xdr:rowOff>
              </from>
              <to>
                <xdr:col>1288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133" r:id="rId90"/>
      </mc:Fallback>
    </mc:AlternateContent>
    <mc:AlternateContent xmlns:mc="http://schemas.openxmlformats.org/markup-compatibility/2006">
      <mc:Choice Requires="x14">
        <oleObject progId="Equation.3" shapeId="2134" r:id="rId91">
          <objectPr defaultSize="0" autoPict="0" r:id="rId7">
            <anchor moveWithCells="1" sizeWithCells="1">
              <from>
                <xdr:col>1282</xdr:col>
                <xdr:colOff>200025</xdr:colOff>
                <xdr:row>327669</xdr:row>
                <xdr:rowOff>95250</xdr:rowOff>
              </from>
              <to>
                <xdr:col>1288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134" r:id="rId91"/>
      </mc:Fallback>
    </mc:AlternateContent>
    <mc:AlternateContent xmlns:mc="http://schemas.openxmlformats.org/markup-compatibility/2006">
      <mc:Choice Requires="x14">
        <oleObject progId="Equation.3" shapeId="2135" r:id="rId92">
          <objectPr defaultSize="0" autoPict="0" r:id="rId7">
            <anchor moveWithCells="1" sizeWithCells="1">
              <from>
                <xdr:col>1282</xdr:col>
                <xdr:colOff>200025</xdr:colOff>
                <xdr:row>393205</xdr:row>
                <xdr:rowOff>95250</xdr:rowOff>
              </from>
              <to>
                <xdr:col>1288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135" r:id="rId92"/>
      </mc:Fallback>
    </mc:AlternateContent>
    <mc:AlternateContent xmlns:mc="http://schemas.openxmlformats.org/markup-compatibility/2006">
      <mc:Choice Requires="x14">
        <oleObject progId="Equation.3" shapeId="2136" r:id="rId93">
          <objectPr defaultSize="0" autoPict="0" r:id="rId7">
            <anchor moveWithCells="1" sizeWithCells="1">
              <from>
                <xdr:col>1282</xdr:col>
                <xdr:colOff>200025</xdr:colOff>
                <xdr:row>458741</xdr:row>
                <xdr:rowOff>95250</xdr:rowOff>
              </from>
              <to>
                <xdr:col>1288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136" r:id="rId93"/>
      </mc:Fallback>
    </mc:AlternateContent>
    <mc:AlternateContent xmlns:mc="http://schemas.openxmlformats.org/markup-compatibility/2006">
      <mc:Choice Requires="x14">
        <oleObject progId="Equation.3" shapeId="2137" r:id="rId94">
          <objectPr defaultSize="0" autoPict="0" r:id="rId7">
            <anchor moveWithCells="1" sizeWithCells="1">
              <from>
                <xdr:col>1282</xdr:col>
                <xdr:colOff>200025</xdr:colOff>
                <xdr:row>524277</xdr:row>
                <xdr:rowOff>95250</xdr:rowOff>
              </from>
              <to>
                <xdr:col>1288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137" r:id="rId94"/>
      </mc:Fallback>
    </mc:AlternateContent>
    <mc:AlternateContent xmlns:mc="http://schemas.openxmlformats.org/markup-compatibility/2006">
      <mc:Choice Requires="x14">
        <oleObject progId="Equation.3" shapeId="2138" r:id="rId95">
          <objectPr defaultSize="0" autoPict="0" r:id="rId7">
            <anchor moveWithCells="1" sizeWithCells="1">
              <from>
                <xdr:col>1282</xdr:col>
                <xdr:colOff>200025</xdr:colOff>
                <xdr:row>589813</xdr:row>
                <xdr:rowOff>95250</xdr:rowOff>
              </from>
              <to>
                <xdr:col>1288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138" r:id="rId95"/>
      </mc:Fallback>
    </mc:AlternateContent>
    <mc:AlternateContent xmlns:mc="http://schemas.openxmlformats.org/markup-compatibility/2006">
      <mc:Choice Requires="x14">
        <oleObject progId="Equation.3" shapeId="2139" r:id="rId96">
          <objectPr defaultSize="0" autoPict="0" r:id="rId7">
            <anchor moveWithCells="1" sizeWithCells="1">
              <from>
                <xdr:col>1282</xdr:col>
                <xdr:colOff>200025</xdr:colOff>
                <xdr:row>655349</xdr:row>
                <xdr:rowOff>95250</xdr:rowOff>
              </from>
              <to>
                <xdr:col>1288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139" r:id="rId96"/>
      </mc:Fallback>
    </mc:AlternateContent>
    <mc:AlternateContent xmlns:mc="http://schemas.openxmlformats.org/markup-compatibility/2006">
      <mc:Choice Requires="x14">
        <oleObject progId="Equation.3" shapeId="2140" r:id="rId97">
          <objectPr defaultSize="0" autoPict="0" r:id="rId7">
            <anchor moveWithCells="1" sizeWithCells="1">
              <from>
                <xdr:col>1282</xdr:col>
                <xdr:colOff>200025</xdr:colOff>
                <xdr:row>720885</xdr:row>
                <xdr:rowOff>95250</xdr:rowOff>
              </from>
              <to>
                <xdr:col>1288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140" r:id="rId97"/>
      </mc:Fallback>
    </mc:AlternateContent>
    <mc:AlternateContent xmlns:mc="http://schemas.openxmlformats.org/markup-compatibility/2006">
      <mc:Choice Requires="x14">
        <oleObject progId="Equation.3" shapeId="2141" r:id="rId98">
          <objectPr defaultSize="0" autoPict="0" r:id="rId7">
            <anchor moveWithCells="1" sizeWithCells="1">
              <from>
                <xdr:col>1282</xdr:col>
                <xdr:colOff>200025</xdr:colOff>
                <xdr:row>786421</xdr:row>
                <xdr:rowOff>95250</xdr:rowOff>
              </from>
              <to>
                <xdr:col>1288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141" r:id="rId98"/>
      </mc:Fallback>
    </mc:AlternateContent>
    <mc:AlternateContent xmlns:mc="http://schemas.openxmlformats.org/markup-compatibility/2006">
      <mc:Choice Requires="x14">
        <oleObject progId="Equation.3" shapeId="2142" r:id="rId99">
          <objectPr defaultSize="0" autoPict="0" r:id="rId7">
            <anchor moveWithCells="1" sizeWithCells="1">
              <from>
                <xdr:col>1282</xdr:col>
                <xdr:colOff>200025</xdr:colOff>
                <xdr:row>851957</xdr:row>
                <xdr:rowOff>95250</xdr:rowOff>
              </from>
              <to>
                <xdr:col>1288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142" r:id="rId99"/>
      </mc:Fallback>
    </mc:AlternateContent>
    <mc:AlternateContent xmlns:mc="http://schemas.openxmlformats.org/markup-compatibility/2006">
      <mc:Choice Requires="x14">
        <oleObject progId="Equation.3" shapeId="2143" r:id="rId100">
          <objectPr defaultSize="0" autoPict="0" r:id="rId7">
            <anchor moveWithCells="1" sizeWithCells="1">
              <from>
                <xdr:col>1282</xdr:col>
                <xdr:colOff>200025</xdr:colOff>
                <xdr:row>917493</xdr:row>
                <xdr:rowOff>95250</xdr:rowOff>
              </from>
              <to>
                <xdr:col>1288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143" r:id="rId100"/>
      </mc:Fallback>
    </mc:AlternateContent>
    <mc:AlternateContent xmlns:mc="http://schemas.openxmlformats.org/markup-compatibility/2006">
      <mc:Choice Requires="x14">
        <oleObject progId="Equation.3" shapeId="2144" r:id="rId101">
          <objectPr defaultSize="0" autoPict="0" r:id="rId7">
            <anchor moveWithCells="1" sizeWithCells="1">
              <from>
                <xdr:col>1282</xdr:col>
                <xdr:colOff>200025</xdr:colOff>
                <xdr:row>983029</xdr:row>
                <xdr:rowOff>95250</xdr:rowOff>
              </from>
              <to>
                <xdr:col>1288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144" r:id="rId101"/>
      </mc:Fallback>
    </mc:AlternateContent>
    <mc:AlternateContent xmlns:mc="http://schemas.openxmlformats.org/markup-compatibility/2006">
      <mc:Choice Requires="x14">
        <oleObject progId="Equation.3" shapeId="2145" r:id="rId102">
          <objectPr defaultSize="0" autoPict="0" r:id="rId7">
            <anchor moveWithCells="1" sizeWithCells="1">
              <from>
                <xdr:col>1538</xdr:col>
                <xdr:colOff>200025</xdr:colOff>
                <xdr:row>10</xdr:row>
                <xdr:rowOff>95250</xdr:rowOff>
              </from>
              <to>
                <xdr:col>1544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145" r:id="rId102"/>
      </mc:Fallback>
    </mc:AlternateContent>
    <mc:AlternateContent xmlns:mc="http://schemas.openxmlformats.org/markup-compatibility/2006">
      <mc:Choice Requires="x14">
        <oleObject progId="Equation.3" shapeId="2146" r:id="rId103">
          <objectPr defaultSize="0" autoPict="0" r:id="rId7">
            <anchor moveWithCells="1" sizeWithCells="1">
              <from>
                <xdr:col>1538</xdr:col>
                <xdr:colOff>200025</xdr:colOff>
                <xdr:row>65525</xdr:row>
                <xdr:rowOff>95250</xdr:rowOff>
              </from>
              <to>
                <xdr:col>1544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146" r:id="rId103"/>
      </mc:Fallback>
    </mc:AlternateContent>
    <mc:AlternateContent xmlns:mc="http://schemas.openxmlformats.org/markup-compatibility/2006">
      <mc:Choice Requires="x14">
        <oleObject progId="Equation.3" shapeId="2147" r:id="rId104">
          <objectPr defaultSize="0" autoPict="0" r:id="rId7">
            <anchor moveWithCells="1" sizeWithCells="1">
              <from>
                <xdr:col>1538</xdr:col>
                <xdr:colOff>200025</xdr:colOff>
                <xdr:row>131061</xdr:row>
                <xdr:rowOff>95250</xdr:rowOff>
              </from>
              <to>
                <xdr:col>1544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147" r:id="rId104"/>
      </mc:Fallback>
    </mc:AlternateContent>
    <mc:AlternateContent xmlns:mc="http://schemas.openxmlformats.org/markup-compatibility/2006">
      <mc:Choice Requires="x14">
        <oleObject progId="Equation.3" shapeId="2148" r:id="rId105">
          <objectPr defaultSize="0" autoPict="0" r:id="rId7">
            <anchor moveWithCells="1" sizeWithCells="1">
              <from>
                <xdr:col>1538</xdr:col>
                <xdr:colOff>200025</xdr:colOff>
                <xdr:row>196597</xdr:row>
                <xdr:rowOff>95250</xdr:rowOff>
              </from>
              <to>
                <xdr:col>1544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148" r:id="rId105"/>
      </mc:Fallback>
    </mc:AlternateContent>
    <mc:AlternateContent xmlns:mc="http://schemas.openxmlformats.org/markup-compatibility/2006">
      <mc:Choice Requires="x14">
        <oleObject progId="Equation.3" shapeId="2149" r:id="rId106">
          <objectPr defaultSize="0" autoPict="0" r:id="rId7">
            <anchor moveWithCells="1" sizeWithCells="1">
              <from>
                <xdr:col>1538</xdr:col>
                <xdr:colOff>200025</xdr:colOff>
                <xdr:row>262133</xdr:row>
                <xdr:rowOff>95250</xdr:rowOff>
              </from>
              <to>
                <xdr:col>1544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149" r:id="rId106"/>
      </mc:Fallback>
    </mc:AlternateContent>
    <mc:AlternateContent xmlns:mc="http://schemas.openxmlformats.org/markup-compatibility/2006">
      <mc:Choice Requires="x14">
        <oleObject progId="Equation.3" shapeId="2150" r:id="rId107">
          <objectPr defaultSize="0" autoPict="0" r:id="rId7">
            <anchor moveWithCells="1" sizeWithCells="1">
              <from>
                <xdr:col>1538</xdr:col>
                <xdr:colOff>200025</xdr:colOff>
                <xdr:row>327669</xdr:row>
                <xdr:rowOff>95250</xdr:rowOff>
              </from>
              <to>
                <xdr:col>1544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150" r:id="rId107"/>
      </mc:Fallback>
    </mc:AlternateContent>
    <mc:AlternateContent xmlns:mc="http://schemas.openxmlformats.org/markup-compatibility/2006">
      <mc:Choice Requires="x14">
        <oleObject progId="Equation.3" shapeId="2151" r:id="rId108">
          <objectPr defaultSize="0" autoPict="0" r:id="rId7">
            <anchor moveWithCells="1" sizeWithCells="1">
              <from>
                <xdr:col>1538</xdr:col>
                <xdr:colOff>200025</xdr:colOff>
                <xdr:row>393205</xdr:row>
                <xdr:rowOff>95250</xdr:rowOff>
              </from>
              <to>
                <xdr:col>1544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151" r:id="rId108"/>
      </mc:Fallback>
    </mc:AlternateContent>
    <mc:AlternateContent xmlns:mc="http://schemas.openxmlformats.org/markup-compatibility/2006">
      <mc:Choice Requires="x14">
        <oleObject progId="Equation.3" shapeId="2152" r:id="rId109">
          <objectPr defaultSize="0" autoPict="0" r:id="rId7">
            <anchor moveWithCells="1" sizeWithCells="1">
              <from>
                <xdr:col>1538</xdr:col>
                <xdr:colOff>200025</xdr:colOff>
                <xdr:row>458741</xdr:row>
                <xdr:rowOff>95250</xdr:rowOff>
              </from>
              <to>
                <xdr:col>1544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152" r:id="rId109"/>
      </mc:Fallback>
    </mc:AlternateContent>
    <mc:AlternateContent xmlns:mc="http://schemas.openxmlformats.org/markup-compatibility/2006">
      <mc:Choice Requires="x14">
        <oleObject progId="Equation.3" shapeId="2153" r:id="rId110">
          <objectPr defaultSize="0" autoPict="0" r:id="rId7">
            <anchor moveWithCells="1" sizeWithCells="1">
              <from>
                <xdr:col>1538</xdr:col>
                <xdr:colOff>200025</xdr:colOff>
                <xdr:row>524277</xdr:row>
                <xdr:rowOff>95250</xdr:rowOff>
              </from>
              <to>
                <xdr:col>1544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153" r:id="rId110"/>
      </mc:Fallback>
    </mc:AlternateContent>
    <mc:AlternateContent xmlns:mc="http://schemas.openxmlformats.org/markup-compatibility/2006">
      <mc:Choice Requires="x14">
        <oleObject progId="Equation.3" shapeId="2154" r:id="rId111">
          <objectPr defaultSize="0" autoPict="0" r:id="rId7">
            <anchor moveWithCells="1" sizeWithCells="1">
              <from>
                <xdr:col>1538</xdr:col>
                <xdr:colOff>200025</xdr:colOff>
                <xdr:row>589813</xdr:row>
                <xdr:rowOff>95250</xdr:rowOff>
              </from>
              <to>
                <xdr:col>1544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154" r:id="rId111"/>
      </mc:Fallback>
    </mc:AlternateContent>
    <mc:AlternateContent xmlns:mc="http://schemas.openxmlformats.org/markup-compatibility/2006">
      <mc:Choice Requires="x14">
        <oleObject progId="Equation.3" shapeId="2155" r:id="rId112">
          <objectPr defaultSize="0" autoPict="0" r:id="rId7">
            <anchor moveWithCells="1" sizeWithCells="1">
              <from>
                <xdr:col>1538</xdr:col>
                <xdr:colOff>200025</xdr:colOff>
                <xdr:row>655349</xdr:row>
                <xdr:rowOff>95250</xdr:rowOff>
              </from>
              <to>
                <xdr:col>1544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155" r:id="rId112"/>
      </mc:Fallback>
    </mc:AlternateContent>
    <mc:AlternateContent xmlns:mc="http://schemas.openxmlformats.org/markup-compatibility/2006">
      <mc:Choice Requires="x14">
        <oleObject progId="Equation.3" shapeId="2156" r:id="rId113">
          <objectPr defaultSize="0" autoPict="0" r:id="rId7">
            <anchor moveWithCells="1" sizeWithCells="1">
              <from>
                <xdr:col>1538</xdr:col>
                <xdr:colOff>200025</xdr:colOff>
                <xdr:row>720885</xdr:row>
                <xdr:rowOff>95250</xdr:rowOff>
              </from>
              <to>
                <xdr:col>1544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156" r:id="rId113"/>
      </mc:Fallback>
    </mc:AlternateContent>
    <mc:AlternateContent xmlns:mc="http://schemas.openxmlformats.org/markup-compatibility/2006">
      <mc:Choice Requires="x14">
        <oleObject progId="Equation.3" shapeId="2157" r:id="rId114">
          <objectPr defaultSize="0" autoPict="0" r:id="rId7">
            <anchor moveWithCells="1" sizeWithCells="1">
              <from>
                <xdr:col>1538</xdr:col>
                <xdr:colOff>200025</xdr:colOff>
                <xdr:row>786421</xdr:row>
                <xdr:rowOff>95250</xdr:rowOff>
              </from>
              <to>
                <xdr:col>1544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157" r:id="rId114"/>
      </mc:Fallback>
    </mc:AlternateContent>
    <mc:AlternateContent xmlns:mc="http://schemas.openxmlformats.org/markup-compatibility/2006">
      <mc:Choice Requires="x14">
        <oleObject progId="Equation.3" shapeId="2158" r:id="rId115">
          <objectPr defaultSize="0" autoPict="0" r:id="rId7">
            <anchor moveWithCells="1" sizeWithCells="1">
              <from>
                <xdr:col>1538</xdr:col>
                <xdr:colOff>200025</xdr:colOff>
                <xdr:row>851957</xdr:row>
                <xdr:rowOff>95250</xdr:rowOff>
              </from>
              <to>
                <xdr:col>1544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158" r:id="rId115"/>
      </mc:Fallback>
    </mc:AlternateContent>
    <mc:AlternateContent xmlns:mc="http://schemas.openxmlformats.org/markup-compatibility/2006">
      <mc:Choice Requires="x14">
        <oleObject progId="Equation.3" shapeId="2159" r:id="rId116">
          <objectPr defaultSize="0" autoPict="0" r:id="rId7">
            <anchor moveWithCells="1" sizeWithCells="1">
              <from>
                <xdr:col>1538</xdr:col>
                <xdr:colOff>200025</xdr:colOff>
                <xdr:row>917493</xdr:row>
                <xdr:rowOff>95250</xdr:rowOff>
              </from>
              <to>
                <xdr:col>1544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159" r:id="rId116"/>
      </mc:Fallback>
    </mc:AlternateContent>
    <mc:AlternateContent xmlns:mc="http://schemas.openxmlformats.org/markup-compatibility/2006">
      <mc:Choice Requires="x14">
        <oleObject progId="Equation.3" shapeId="2160" r:id="rId117">
          <objectPr defaultSize="0" autoPict="0" r:id="rId7">
            <anchor moveWithCells="1" sizeWithCells="1">
              <from>
                <xdr:col>1538</xdr:col>
                <xdr:colOff>200025</xdr:colOff>
                <xdr:row>983029</xdr:row>
                <xdr:rowOff>95250</xdr:rowOff>
              </from>
              <to>
                <xdr:col>1544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160" r:id="rId117"/>
      </mc:Fallback>
    </mc:AlternateContent>
    <mc:AlternateContent xmlns:mc="http://schemas.openxmlformats.org/markup-compatibility/2006">
      <mc:Choice Requires="x14">
        <oleObject progId="Equation.3" shapeId="2161" r:id="rId118">
          <objectPr defaultSize="0" autoPict="0" r:id="rId7">
            <anchor moveWithCells="1" sizeWithCells="1">
              <from>
                <xdr:col>1794</xdr:col>
                <xdr:colOff>200025</xdr:colOff>
                <xdr:row>10</xdr:row>
                <xdr:rowOff>95250</xdr:rowOff>
              </from>
              <to>
                <xdr:col>1800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161" r:id="rId118"/>
      </mc:Fallback>
    </mc:AlternateContent>
    <mc:AlternateContent xmlns:mc="http://schemas.openxmlformats.org/markup-compatibility/2006">
      <mc:Choice Requires="x14">
        <oleObject progId="Equation.3" shapeId="2162" r:id="rId119">
          <objectPr defaultSize="0" autoPict="0" r:id="rId7">
            <anchor moveWithCells="1" sizeWithCells="1">
              <from>
                <xdr:col>1794</xdr:col>
                <xdr:colOff>200025</xdr:colOff>
                <xdr:row>65525</xdr:row>
                <xdr:rowOff>95250</xdr:rowOff>
              </from>
              <to>
                <xdr:col>1800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162" r:id="rId119"/>
      </mc:Fallback>
    </mc:AlternateContent>
    <mc:AlternateContent xmlns:mc="http://schemas.openxmlformats.org/markup-compatibility/2006">
      <mc:Choice Requires="x14">
        <oleObject progId="Equation.3" shapeId="2163" r:id="rId120">
          <objectPr defaultSize="0" autoPict="0" r:id="rId7">
            <anchor moveWithCells="1" sizeWithCells="1">
              <from>
                <xdr:col>1794</xdr:col>
                <xdr:colOff>200025</xdr:colOff>
                <xdr:row>131061</xdr:row>
                <xdr:rowOff>95250</xdr:rowOff>
              </from>
              <to>
                <xdr:col>1800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163" r:id="rId120"/>
      </mc:Fallback>
    </mc:AlternateContent>
    <mc:AlternateContent xmlns:mc="http://schemas.openxmlformats.org/markup-compatibility/2006">
      <mc:Choice Requires="x14">
        <oleObject progId="Equation.3" shapeId="2164" r:id="rId121">
          <objectPr defaultSize="0" autoPict="0" r:id="rId7">
            <anchor moveWithCells="1" sizeWithCells="1">
              <from>
                <xdr:col>1794</xdr:col>
                <xdr:colOff>200025</xdr:colOff>
                <xdr:row>196597</xdr:row>
                <xdr:rowOff>95250</xdr:rowOff>
              </from>
              <to>
                <xdr:col>1800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164" r:id="rId121"/>
      </mc:Fallback>
    </mc:AlternateContent>
    <mc:AlternateContent xmlns:mc="http://schemas.openxmlformats.org/markup-compatibility/2006">
      <mc:Choice Requires="x14">
        <oleObject progId="Equation.3" shapeId="2165" r:id="rId122">
          <objectPr defaultSize="0" autoPict="0" r:id="rId7">
            <anchor moveWithCells="1" sizeWithCells="1">
              <from>
                <xdr:col>1794</xdr:col>
                <xdr:colOff>200025</xdr:colOff>
                <xdr:row>262133</xdr:row>
                <xdr:rowOff>95250</xdr:rowOff>
              </from>
              <to>
                <xdr:col>1800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165" r:id="rId122"/>
      </mc:Fallback>
    </mc:AlternateContent>
    <mc:AlternateContent xmlns:mc="http://schemas.openxmlformats.org/markup-compatibility/2006">
      <mc:Choice Requires="x14">
        <oleObject progId="Equation.3" shapeId="2166" r:id="rId123">
          <objectPr defaultSize="0" autoPict="0" r:id="rId7">
            <anchor moveWithCells="1" sizeWithCells="1">
              <from>
                <xdr:col>1794</xdr:col>
                <xdr:colOff>200025</xdr:colOff>
                <xdr:row>327669</xdr:row>
                <xdr:rowOff>95250</xdr:rowOff>
              </from>
              <to>
                <xdr:col>1800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166" r:id="rId123"/>
      </mc:Fallback>
    </mc:AlternateContent>
    <mc:AlternateContent xmlns:mc="http://schemas.openxmlformats.org/markup-compatibility/2006">
      <mc:Choice Requires="x14">
        <oleObject progId="Equation.3" shapeId="2167" r:id="rId124">
          <objectPr defaultSize="0" autoPict="0" r:id="rId7">
            <anchor moveWithCells="1" sizeWithCells="1">
              <from>
                <xdr:col>1794</xdr:col>
                <xdr:colOff>200025</xdr:colOff>
                <xdr:row>393205</xdr:row>
                <xdr:rowOff>95250</xdr:rowOff>
              </from>
              <to>
                <xdr:col>1800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167" r:id="rId124"/>
      </mc:Fallback>
    </mc:AlternateContent>
    <mc:AlternateContent xmlns:mc="http://schemas.openxmlformats.org/markup-compatibility/2006">
      <mc:Choice Requires="x14">
        <oleObject progId="Equation.3" shapeId="2168" r:id="rId125">
          <objectPr defaultSize="0" autoPict="0" r:id="rId7">
            <anchor moveWithCells="1" sizeWithCells="1">
              <from>
                <xdr:col>1794</xdr:col>
                <xdr:colOff>200025</xdr:colOff>
                <xdr:row>458741</xdr:row>
                <xdr:rowOff>95250</xdr:rowOff>
              </from>
              <to>
                <xdr:col>1800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168" r:id="rId125"/>
      </mc:Fallback>
    </mc:AlternateContent>
    <mc:AlternateContent xmlns:mc="http://schemas.openxmlformats.org/markup-compatibility/2006">
      <mc:Choice Requires="x14">
        <oleObject progId="Equation.3" shapeId="2169" r:id="rId126">
          <objectPr defaultSize="0" autoPict="0" r:id="rId7">
            <anchor moveWithCells="1" sizeWithCells="1">
              <from>
                <xdr:col>1794</xdr:col>
                <xdr:colOff>200025</xdr:colOff>
                <xdr:row>524277</xdr:row>
                <xdr:rowOff>95250</xdr:rowOff>
              </from>
              <to>
                <xdr:col>1800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169" r:id="rId126"/>
      </mc:Fallback>
    </mc:AlternateContent>
    <mc:AlternateContent xmlns:mc="http://schemas.openxmlformats.org/markup-compatibility/2006">
      <mc:Choice Requires="x14">
        <oleObject progId="Equation.3" shapeId="2170" r:id="rId127">
          <objectPr defaultSize="0" autoPict="0" r:id="rId7">
            <anchor moveWithCells="1" sizeWithCells="1">
              <from>
                <xdr:col>1794</xdr:col>
                <xdr:colOff>200025</xdr:colOff>
                <xdr:row>589813</xdr:row>
                <xdr:rowOff>95250</xdr:rowOff>
              </from>
              <to>
                <xdr:col>1800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170" r:id="rId127"/>
      </mc:Fallback>
    </mc:AlternateContent>
    <mc:AlternateContent xmlns:mc="http://schemas.openxmlformats.org/markup-compatibility/2006">
      <mc:Choice Requires="x14">
        <oleObject progId="Equation.3" shapeId="2171" r:id="rId128">
          <objectPr defaultSize="0" autoPict="0" r:id="rId7">
            <anchor moveWithCells="1" sizeWithCells="1">
              <from>
                <xdr:col>1794</xdr:col>
                <xdr:colOff>200025</xdr:colOff>
                <xdr:row>655349</xdr:row>
                <xdr:rowOff>95250</xdr:rowOff>
              </from>
              <to>
                <xdr:col>1800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171" r:id="rId128"/>
      </mc:Fallback>
    </mc:AlternateContent>
    <mc:AlternateContent xmlns:mc="http://schemas.openxmlformats.org/markup-compatibility/2006">
      <mc:Choice Requires="x14">
        <oleObject progId="Equation.3" shapeId="2172" r:id="rId129">
          <objectPr defaultSize="0" autoPict="0" r:id="rId7">
            <anchor moveWithCells="1" sizeWithCells="1">
              <from>
                <xdr:col>1794</xdr:col>
                <xdr:colOff>200025</xdr:colOff>
                <xdr:row>720885</xdr:row>
                <xdr:rowOff>95250</xdr:rowOff>
              </from>
              <to>
                <xdr:col>1800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172" r:id="rId129"/>
      </mc:Fallback>
    </mc:AlternateContent>
    <mc:AlternateContent xmlns:mc="http://schemas.openxmlformats.org/markup-compatibility/2006">
      <mc:Choice Requires="x14">
        <oleObject progId="Equation.3" shapeId="2173" r:id="rId130">
          <objectPr defaultSize="0" autoPict="0" r:id="rId7">
            <anchor moveWithCells="1" sizeWithCells="1">
              <from>
                <xdr:col>1794</xdr:col>
                <xdr:colOff>200025</xdr:colOff>
                <xdr:row>786421</xdr:row>
                <xdr:rowOff>95250</xdr:rowOff>
              </from>
              <to>
                <xdr:col>1800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173" r:id="rId130"/>
      </mc:Fallback>
    </mc:AlternateContent>
    <mc:AlternateContent xmlns:mc="http://schemas.openxmlformats.org/markup-compatibility/2006">
      <mc:Choice Requires="x14">
        <oleObject progId="Equation.3" shapeId="2174" r:id="rId131">
          <objectPr defaultSize="0" autoPict="0" r:id="rId7">
            <anchor moveWithCells="1" sizeWithCells="1">
              <from>
                <xdr:col>1794</xdr:col>
                <xdr:colOff>200025</xdr:colOff>
                <xdr:row>851957</xdr:row>
                <xdr:rowOff>95250</xdr:rowOff>
              </from>
              <to>
                <xdr:col>1800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174" r:id="rId131"/>
      </mc:Fallback>
    </mc:AlternateContent>
    <mc:AlternateContent xmlns:mc="http://schemas.openxmlformats.org/markup-compatibility/2006">
      <mc:Choice Requires="x14">
        <oleObject progId="Equation.3" shapeId="2175" r:id="rId132">
          <objectPr defaultSize="0" autoPict="0" r:id="rId7">
            <anchor moveWithCells="1" sizeWithCells="1">
              <from>
                <xdr:col>1794</xdr:col>
                <xdr:colOff>200025</xdr:colOff>
                <xdr:row>917493</xdr:row>
                <xdr:rowOff>95250</xdr:rowOff>
              </from>
              <to>
                <xdr:col>1800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175" r:id="rId132"/>
      </mc:Fallback>
    </mc:AlternateContent>
    <mc:AlternateContent xmlns:mc="http://schemas.openxmlformats.org/markup-compatibility/2006">
      <mc:Choice Requires="x14">
        <oleObject progId="Equation.3" shapeId="2176" r:id="rId133">
          <objectPr defaultSize="0" autoPict="0" r:id="rId7">
            <anchor moveWithCells="1" sizeWithCells="1">
              <from>
                <xdr:col>1794</xdr:col>
                <xdr:colOff>200025</xdr:colOff>
                <xdr:row>983029</xdr:row>
                <xdr:rowOff>95250</xdr:rowOff>
              </from>
              <to>
                <xdr:col>1800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176" r:id="rId133"/>
      </mc:Fallback>
    </mc:AlternateContent>
    <mc:AlternateContent xmlns:mc="http://schemas.openxmlformats.org/markup-compatibility/2006">
      <mc:Choice Requires="x14">
        <oleObject progId="Equation.3" shapeId="2177" r:id="rId134">
          <objectPr defaultSize="0" autoPict="0" r:id="rId7">
            <anchor moveWithCells="1" sizeWithCells="1">
              <from>
                <xdr:col>2050</xdr:col>
                <xdr:colOff>200025</xdr:colOff>
                <xdr:row>10</xdr:row>
                <xdr:rowOff>95250</xdr:rowOff>
              </from>
              <to>
                <xdr:col>2056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177" r:id="rId134"/>
      </mc:Fallback>
    </mc:AlternateContent>
    <mc:AlternateContent xmlns:mc="http://schemas.openxmlformats.org/markup-compatibility/2006">
      <mc:Choice Requires="x14">
        <oleObject progId="Equation.3" shapeId="2178" r:id="rId135">
          <objectPr defaultSize="0" autoPict="0" r:id="rId7">
            <anchor moveWithCells="1" sizeWithCells="1">
              <from>
                <xdr:col>2050</xdr:col>
                <xdr:colOff>200025</xdr:colOff>
                <xdr:row>65525</xdr:row>
                <xdr:rowOff>95250</xdr:rowOff>
              </from>
              <to>
                <xdr:col>2056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178" r:id="rId135"/>
      </mc:Fallback>
    </mc:AlternateContent>
    <mc:AlternateContent xmlns:mc="http://schemas.openxmlformats.org/markup-compatibility/2006">
      <mc:Choice Requires="x14">
        <oleObject progId="Equation.3" shapeId="2179" r:id="rId136">
          <objectPr defaultSize="0" autoPict="0" r:id="rId7">
            <anchor moveWithCells="1" sizeWithCells="1">
              <from>
                <xdr:col>2050</xdr:col>
                <xdr:colOff>200025</xdr:colOff>
                <xdr:row>131061</xdr:row>
                <xdr:rowOff>95250</xdr:rowOff>
              </from>
              <to>
                <xdr:col>2056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179" r:id="rId136"/>
      </mc:Fallback>
    </mc:AlternateContent>
    <mc:AlternateContent xmlns:mc="http://schemas.openxmlformats.org/markup-compatibility/2006">
      <mc:Choice Requires="x14">
        <oleObject progId="Equation.3" shapeId="2180" r:id="rId137">
          <objectPr defaultSize="0" autoPict="0" r:id="rId7">
            <anchor moveWithCells="1" sizeWithCells="1">
              <from>
                <xdr:col>2050</xdr:col>
                <xdr:colOff>200025</xdr:colOff>
                <xdr:row>196597</xdr:row>
                <xdr:rowOff>95250</xdr:rowOff>
              </from>
              <to>
                <xdr:col>2056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180" r:id="rId137"/>
      </mc:Fallback>
    </mc:AlternateContent>
    <mc:AlternateContent xmlns:mc="http://schemas.openxmlformats.org/markup-compatibility/2006">
      <mc:Choice Requires="x14">
        <oleObject progId="Equation.3" shapeId="2181" r:id="rId138">
          <objectPr defaultSize="0" autoPict="0" r:id="rId7">
            <anchor moveWithCells="1" sizeWithCells="1">
              <from>
                <xdr:col>2050</xdr:col>
                <xdr:colOff>200025</xdr:colOff>
                <xdr:row>262133</xdr:row>
                <xdr:rowOff>95250</xdr:rowOff>
              </from>
              <to>
                <xdr:col>2056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181" r:id="rId138"/>
      </mc:Fallback>
    </mc:AlternateContent>
    <mc:AlternateContent xmlns:mc="http://schemas.openxmlformats.org/markup-compatibility/2006">
      <mc:Choice Requires="x14">
        <oleObject progId="Equation.3" shapeId="2182" r:id="rId139">
          <objectPr defaultSize="0" autoPict="0" r:id="rId7">
            <anchor moveWithCells="1" sizeWithCells="1">
              <from>
                <xdr:col>2050</xdr:col>
                <xdr:colOff>200025</xdr:colOff>
                <xdr:row>327669</xdr:row>
                <xdr:rowOff>95250</xdr:rowOff>
              </from>
              <to>
                <xdr:col>2056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182" r:id="rId139"/>
      </mc:Fallback>
    </mc:AlternateContent>
    <mc:AlternateContent xmlns:mc="http://schemas.openxmlformats.org/markup-compatibility/2006">
      <mc:Choice Requires="x14">
        <oleObject progId="Equation.3" shapeId="2183" r:id="rId140">
          <objectPr defaultSize="0" autoPict="0" r:id="rId7">
            <anchor moveWithCells="1" sizeWithCells="1">
              <from>
                <xdr:col>2050</xdr:col>
                <xdr:colOff>200025</xdr:colOff>
                <xdr:row>393205</xdr:row>
                <xdr:rowOff>95250</xdr:rowOff>
              </from>
              <to>
                <xdr:col>2056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183" r:id="rId140"/>
      </mc:Fallback>
    </mc:AlternateContent>
    <mc:AlternateContent xmlns:mc="http://schemas.openxmlformats.org/markup-compatibility/2006">
      <mc:Choice Requires="x14">
        <oleObject progId="Equation.3" shapeId="2184" r:id="rId141">
          <objectPr defaultSize="0" autoPict="0" r:id="rId7">
            <anchor moveWithCells="1" sizeWithCells="1">
              <from>
                <xdr:col>2050</xdr:col>
                <xdr:colOff>200025</xdr:colOff>
                <xdr:row>458741</xdr:row>
                <xdr:rowOff>95250</xdr:rowOff>
              </from>
              <to>
                <xdr:col>2056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184" r:id="rId141"/>
      </mc:Fallback>
    </mc:AlternateContent>
    <mc:AlternateContent xmlns:mc="http://schemas.openxmlformats.org/markup-compatibility/2006">
      <mc:Choice Requires="x14">
        <oleObject progId="Equation.3" shapeId="2185" r:id="rId142">
          <objectPr defaultSize="0" autoPict="0" r:id="rId7">
            <anchor moveWithCells="1" sizeWithCells="1">
              <from>
                <xdr:col>2050</xdr:col>
                <xdr:colOff>200025</xdr:colOff>
                <xdr:row>524277</xdr:row>
                <xdr:rowOff>95250</xdr:rowOff>
              </from>
              <to>
                <xdr:col>2056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185" r:id="rId142"/>
      </mc:Fallback>
    </mc:AlternateContent>
    <mc:AlternateContent xmlns:mc="http://schemas.openxmlformats.org/markup-compatibility/2006">
      <mc:Choice Requires="x14">
        <oleObject progId="Equation.3" shapeId="2186" r:id="rId143">
          <objectPr defaultSize="0" autoPict="0" r:id="rId7">
            <anchor moveWithCells="1" sizeWithCells="1">
              <from>
                <xdr:col>2050</xdr:col>
                <xdr:colOff>200025</xdr:colOff>
                <xdr:row>589813</xdr:row>
                <xdr:rowOff>95250</xdr:rowOff>
              </from>
              <to>
                <xdr:col>2056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186" r:id="rId143"/>
      </mc:Fallback>
    </mc:AlternateContent>
    <mc:AlternateContent xmlns:mc="http://schemas.openxmlformats.org/markup-compatibility/2006">
      <mc:Choice Requires="x14">
        <oleObject progId="Equation.3" shapeId="2187" r:id="rId144">
          <objectPr defaultSize="0" autoPict="0" r:id="rId7">
            <anchor moveWithCells="1" sizeWithCells="1">
              <from>
                <xdr:col>2050</xdr:col>
                <xdr:colOff>200025</xdr:colOff>
                <xdr:row>655349</xdr:row>
                <xdr:rowOff>95250</xdr:rowOff>
              </from>
              <to>
                <xdr:col>2056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187" r:id="rId144"/>
      </mc:Fallback>
    </mc:AlternateContent>
    <mc:AlternateContent xmlns:mc="http://schemas.openxmlformats.org/markup-compatibility/2006">
      <mc:Choice Requires="x14">
        <oleObject progId="Equation.3" shapeId="2188" r:id="rId145">
          <objectPr defaultSize="0" autoPict="0" r:id="rId7">
            <anchor moveWithCells="1" sizeWithCells="1">
              <from>
                <xdr:col>2050</xdr:col>
                <xdr:colOff>200025</xdr:colOff>
                <xdr:row>720885</xdr:row>
                <xdr:rowOff>95250</xdr:rowOff>
              </from>
              <to>
                <xdr:col>2056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188" r:id="rId145"/>
      </mc:Fallback>
    </mc:AlternateContent>
    <mc:AlternateContent xmlns:mc="http://schemas.openxmlformats.org/markup-compatibility/2006">
      <mc:Choice Requires="x14">
        <oleObject progId="Equation.3" shapeId="2189" r:id="rId146">
          <objectPr defaultSize="0" autoPict="0" r:id="rId7">
            <anchor moveWithCells="1" sizeWithCells="1">
              <from>
                <xdr:col>2050</xdr:col>
                <xdr:colOff>200025</xdr:colOff>
                <xdr:row>786421</xdr:row>
                <xdr:rowOff>95250</xdr:rowOff>
              </from>
              <to>
                <xdr:col>2056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189" r:id="rId146"/>
      </mc:Fallback>
    </mc:AlternateContent>
    <mc:AlternateContent xmlns:mc="http://schemas.openxmlformats.org/markup-compatibility/2006">
      <mc:Choice Requires="x14">
        <oleObject progId="Equation.3" shapeId="2190" r:id="rId147">
          <objectPr defaultSize="0" autoPict="0" r:id="rId7">
            <anchor moveWithCells="1" sizeWithCells="1">
              <from>
                <xdr:col>2050</xdr:col>
                <xdr:colOff>200025</xdr:colOff>
                <xdr:row>851957</xdr:row>
                <xdr:rowOff>95250</xdr:rowOff>
              </from>
              <to>
                <xdr:col>2056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190" r:id="rId147"/>
      </mc:Fallback>
    </mc:AlternateContent>
    <mc:AlternateContent xmlns:mc="http://schemas.openxmlformats.org/markup-compatibility/2006">
      <mc:Choice Requires="x14">
        <oleObject progId="Equation.3" shapeId="2191" r:id="rId148">
          <objectPr defaultSize="0" autoPict="0" r:id="rId7">
            <anchor moveWithCells="1" sizeWithCells="1">
              <from>
                <xdr:col>2050</xdr:col>
                <xdr:colOff>200025</xdr:colOff>
                <xdr:row>917493</xdr:row>
                <xdr:rowOff>95250</xdr:rowOff>
              </from>
              <to>
                <xdr:col>2056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191" r:id="rId148"/>
      </mc:Fallback>
    </mc:AlternateContent>
    <mc:AlternateContent xmlns:mc="http://schemas.openxmlformats.org/markup-compatibility/2006">
      <mc:Choice Requires="x14">
        <oleObject progId="Equation.3" shapeId="2192" r:id="rId149">
          <objectPr defaultSize="0" autoPict="0" r:id="rId7">
            <anchor moveWithCells="1" sizeWithCells="1">
              <from>
                <xdr:col>2050</xdr:col>
                <xdr:colOff>200025</xdr:colOff>
                <xdr:row>983029</xdr:row>
                <xdr:rowOff>95250</xdr:rowOff>
              </from>
              <to>
                <xdr:col>2056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192" r:id="rId149"/>
      </mc:Fallback>
    </mc:AlternateContent>
    <mc:AlternateContent xmlns:mc="http://schemas.openxmlformats.org/markup-compatibility/2006">
      <mc:Choice Requires="x14">
        <oleObject progId="Equation.3" shapeId="2193" r:id="rId150">
          <objectPr defaultSize="0" autoPict="0" r:id="rId7">
            <anchor moveWithCells="1" sizeWithCells="1">
              <from>
                <xdr:col>2306</xdr:col>
                <xdr:colOff>200025</xdr:colOff>
                <xdr:row>10</xdr:row>
                <xdr:rowOff>95250</xdr:rowOff>
              </from>
              <to>
                <xdr:col>2312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193" r:id="rId150"/>
      </mc:Fallback>
    </mc:AlternateContent>
    <mc:AlternateContent xmlns:mc="http://schemas.openxmlformats.org/markup-compatibility/2006">
      <mc:Choice Requires="x14">
        <oleObject progId="Equation.3" shapeId="2194" r:id="rId151">
          <objectPr defaultSize="0" autoPict="0" r:id="rId7">
            <anchor moveWithCells="1" sizeWithCells="1">
              <from>
                <xdr:col>2306</xdr:col>
                <xdr:colOff>200025</xdr:colOff>
                <xdr:row>65525</xdr:row>
                <xdr:rowOff>95250</xdr:rowOff>
              </from>
              <to>
                <xdr:col>2312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194" r:id="rId151"/>
      </mc:Fallback>
    </mc:AlternateContent>
    <mc:AlternateContent xmlns:mc="http://schemas.openxmlformats.org/markup-compatibility/2006">
      <mc:Choice Requires="x14">
        <oleObject progId="Equation.3" shapeId="2195" r:id="rId152">
          <objectPr defaultSize="0" autoPict="0" r:id="rId7">
            <anchor moveWithCells="1" sizeWithCells="1">
              <from>
                <xdr:col>2306</xdr:col>
                <xdr:colOff>200025</xdr:colOff>
                <xdr:row>131061</xdr:row>
                <xdr:rowOff>95250</xdr:rowOff>
              </from>
              <to>
                <xdr:col>2312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195" r:id="rId152"/>
      </mc:Fallback>
    </mc:AlternateContent>
    <mc:AlternateContent xmlns:mc="http://schemas.openxmlformats.org/markup-compatibility/2006">
      <mc:Choice Requires="x14">
        <oleObject progId="Equation.3" shapeId="2196" r:id="rId153">
          <objectPr defaultSize="0" autoPict="0" r:id="rId7">
            <anchor moveWithCells="1" sizeWithCells="1">
              <from>
                <xdr:col>2306</xdr:col>
                <xdr:colOff>200025</xdr:colOff>
                <xdr:row>196597</xdr:row>
                <xdr:rowOff>95250</xdr:rowOff>
              </from>
              <to>
                <xdr:col>2312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196" r:id="rId153"/>
      </mc:Fallback>
    </mc:AlternateContent>
    <mc:AlternateContent xmlns:mc="http://schemas.openxmlformats.org/markup-compatibility/2006">
      <mc:Choice Requires="x14">
        <oleObject progId="Equation.3" shapeId="2197" r:id="rId154">
          <objectPr defaultSize="0" autoPict="0" r:id="rId7">
            <anchor moveWithCells="1" sizeWithCells="1">
              <from>
                <xdr:col>2306</xdr:col>
                <xdr:colOff>200025</xdr:colOff>
                <xdr:row>262133</xdr:row>
                <xdr:rowOff>95250</xdr:rowOff>
              </from>
              <to>
                <xdr:col>2312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197" r:id="rId154"/>
      </mc:Fallback>
    </mc:AlternateContent>
    <mc:AlternateContent xmlns:mc="http://schemas.openxmlformats.org/markup-compatibility/2006">
      <mc:Choice Requires="x14">
        <oleObject progId="Equation.3" shapeId="2198" r:id="rId155">
          <objectPr defaultSize="0" autoPict="0" r:id="rId7">
            <anchor moveWithCells="1" sizeWithCells="1">
              <from>
                <xdr:col>2306</xdr:col>
                <xdr:colOff>200025</xdr:colOff>
                <xdr:row>327669</xdr:row>
                <xdr:rowOff>95250</xdr:rowOff>
              </from>
              <to>
                <xdr:col>2312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198" r:id="rId155"/>
      </mc:Fallback>
    </mc:AlternateContent>
    <mc:AlternateContent xmlns:mc="http://schemas.openxmlformats.org/markup-compatibility/2006">
      <mc:Choice Requires="x14">
        <oleObject progId="Equation.3" shapeId="2199" r:id="rId156">
          <objectPr defaultSize="0" autoPict="0" r:id="rId7">
            <anchor moveWithCells="1" sizeWithCells="1">
              <from>
                <xdr:col>2306</xdr:col>
                <xdr:colOff>200025</xdr:colOff>
                <xdr:row>393205</xdr:row>
                <xdr:rowOff>95250</xdr:rowOff>
              </from>
              <to>
                <xdr:col>2312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199" r:id="rId156"/>
      </mc:Fallback>
    </mc:AlternateContent>
    <mc:AlternateContent xmlns:mc="http://schemas.openxmlformats.org/markup-compatibility/2006">
      <mc:Choice Requires="x14">
        <oleObject progId="Equation.3" shapeId="2200" r:id="rId157">
          <objectPr defaultSize="0" autoPict="0" r:id="rId7">
            <anchor moveWithCells="1" sizeWithCells="1">
              <from>
                <xdr:col>2306</xdr:col>
                <xdr:colOff>200025</xdr:colOff>
                <xdr:row>458741</xdr:row>
                <xdr:rowOff>95250</xdr:rowOff>
              </from>
              <to>
                <xdr:col>2312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200" r:id="rId157"/>
      </mc:Fallback>
    </mc:AlternateContent>
    <mc:AlternateContent xmlns:mc="http://schemas.openxmlformats.org/markup-compatibility/2006">
      <mc:Choice Requires="x14">
        <oleObject progId="Equation.3" shapeId="2201" r:id="rId158">
          <objectPr defaultSize="0" autoPict="0" r:id="rId7">
            <anchor moveWithCells="1" sizeWithCells="1">
              <from>
                <xdr:col>2306</xdr:col>
                <xdr:colOff>200025</xdr:colOff>
                <xdr:row>524277</xdr:row>
                <xdr:rowOff>95250</xdr:rowOff>
              </from>
              <to>
                <xdr:col>2312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201" r:id="rId158"/>
      </mc:Fallback>
    </mc:AlternateContent>
    <mc:AlternateContent xmlns:mc="http://schemas.openxmlformats.org/markup-compatibility/2006">
      <mc:Choice Requires="x14">
        <oleObject progId="Equation.3" shapeId="2202" r:id="rId159">
          <objectPr defaultSize="0" autoPict="0" r:id="rId7">
            <anchor moveWithCells="1" sizeWithCells="1">
              <from>
                <xdr:col>2306</xdr:col>
                <xdr:colOff>200025</xdr:colOff>
                <xdr:row>589813</xdr:row>
                <xdr:rowOff>95250</xdr:rowOff>
              </from>
              <to>
                <xdr:col>2312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202" r:id="rId159"/>
      </mc:Fallback>
    </mc:AlternateContent>
    <mc:AlternateContent xmlns:mc="http://schemas.openxmlformats.org/markup-compatibility/2006">
      <mc:Choice Requires="x14">
        <oleObject progId="Equation.3" shapeId="2203" r:id="rId160">
          <objectPr defaultSize="0" autoPict="0" r:id="rId7">
            <anchor moveWithCells="1" sizeWithCells="1">
              <from>
                <xdr:col>2306</xdr:col>
                <xdr:colOff>200025</xdr:colOff>
                <xdr:row>655349</xdr:row>
                <xdr:rowOff>95250</xdr:rowOff>
              </from>
              <to>
                <xdr:col>2312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203" r:id="rId160"/>
      </mc:Fallback>
    </mc:AlternateContent>
    <mc:AlternateContent xmlns:mc="http://schemas.openxmlformats.org/markup-compatibility/2006">
      <mc:Choice Requires="x14">
        <oleObject progId="Equation.3" shapeId="2204" r:id="rId161">
          <objectPr defaultSize="0" autoPict="0" r:id="rId7">
            <anchor moveWithCells="1" sizeWithCells="1">
              <from>
                <xdr:col>2306</xdr:col>
                <xdr:colOff>200025</xdr:colOff>
                <xdr:row>720885</xdr:row>
                <xdr:rowOff>95250</xdr:rowOff>
              </from>
              <to>
                <xdr:col>2312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204" r:id="rId161"/>
      </mc:Fallback>
    </mc:AlternateContent>
    <mc:AlternateContent xmlns:mc="http://schemas.openxmlformats.org/markup-compatibility/2006">
      <mc:Choice Requires="x14">
        <oleObject progId="Equation.3" shapeId="2205" r:id="rId162">
          <objectPr defaultSize="0" autoPict="0" r:id="rId7">
            <anchor moveWithCells="1" sizeWithCells="1">
              <from>
                <xdr:col>2306</xdr:col>
                <xdr:colOff>200025</xdr:colOff>
                <xdr:row>786421</xdr:row>
                <xdr:rowOff>95250</xdr:rowOff>
              </from>
              <to>
                <xdr:col>2312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205" r:id="rId162"/>
      </mc:Fallback>
    </mc:AlternateContent>
    <mc:AlternateContent xmlns:mc="http://schemas.openxmlformats.org/markup-compatibility/2006">
      <mc:Choice Requires="x14">
        <oleObject progId="Equation.3" shapeId="2206" r:id="rId163">
          <objectPr defaultSize="0" autoPict="0" r:id="rId7">
            <anchor moveWithCells="1" sizeWithCells="1">
              <from>
                <xdr:col>2306</xdr:col>
                <xdr:colOff>200025</xdr:colOff>
                <xdr:row>851957</xdr:row>
                <xdr:rowOff>95250</xdr:rowOff>
              </from>
              <to>
                <xdr:col>2312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206" r:id="rId163"/>
      </mc:Fallback>
    </mc:AlternateContent>
    <mc:AlternateContent xmlns:mc="http://schemas.openxmlformats.org/markup-compatibility/2006">
      <mc:Choice Requires="x14">
        <oleObject progId="Equation.3" shapeId="2207" r:id="rId164">
          <objectPr defaultSize="0" autoPict="0" r:id="rId7">
            <anchor moveWithCells="1" sizeWithCells="1">
              <from>
                <xdr:col>2306</xdr:col>
                <xdr:colOff>200025</xdr:colOff>
                <xdr:row>917493</xdr:row>
                <xdr:rowOff>95250</xdr:rowOff>
              </from>
              <to>
                <xdr:col>2312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207" r:id="rId164"/>
      </mc:Fallback>
    </mc:AlternateContent>
    <mc:AlternateContent xmlns:mc="http://schemas.openxmlformats.org/markup-compatibility/2006">
      <mc:Choice Requires="x14">
        <oleObject progId="Equation.3" shapeId="2208" r:id="rId165">
          <objectPr defaultSize="0" autoPict="0" r:id="rId7">
            <anchor moveWithCells="1" sizeWithCells="1">
              <from>
                <xdr:col>2306</xdr:col>
                <xdr:colOff>200025</xdr:colOff>
                <xdr:row>983029</xdr:row>
                <xdr:rowOff>95250</xdr:rowOff>
              </from>
              <to>
                <xdr:col>2312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208" r:id="rId165"/>
      </mc:Fallback>
    </mc:AlternateContent>
    <mc:AlternateContent xmlns:mc="http://schemas.openxmlformats.org/markup-compatibility/2006">
      <mc:Choice Requires="x14">
        <oleObject progId="Equation.3" shapeId="2209" r:id="rId166">
          <objectPr defaultSize="0" autoPict="0" r:id="rId7">
            <anchor moveWithCells="1" sizeWithCells="1">
              <from>
                <xdr:col>2562</xdr:col>
                <xdr:colOff>200025</xdr:colOff>
                <xdr:row>10</xdr:row>
                <xdr:rowOff>95250</xdr:rowOff>
              </from>
              <to>
                <xdr:col>2568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209" r:id="rId166"/>
      </mc:Fallback>
    </mc:AlternateContent>
    <mc:AlternateContent xmlns:mc="http://schemas.openxmlformats.org/markup-compatibility/2006">
      <mc:Choice Requires="x14">
        <oleObject progId="Equation.3" shapeId="2210" r:id="rId167">
          <objectPr defaultSize="0" autoPict="0" r:id="rId7">
            <anchor moveWithCells="1" sizeWithCells="1">
              <from>
                <xdr:col>2562</xdr:col>
                <xdr:colOff>200025</xdr:colOff>
                <xdr:row>65525</xdr:row>
                <xdr:rowOff>95250</xdr:rowOff>
              </from>
              <to>
                <xdr:col>2568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210" r:id="rId167"/>
      </mc:Fallback>
    </mc:AlternateContent>
    <mc:AlternateContent xmlns:mc="http://schemas.openxmlformats.org/markup-compatibility/2006">
      <mc:Choice Requires="x14">
        <oleObject progId="Equation.3" shapeId="2211" r:id="rId168">
          <objectPr defaultSize="0" autoPict="0" r:id="rId7">
            <anchor moveWithCells="1" sizeWithCells="1">
              <from>
                <xdr:col>2562</xdr:col>
                <xdr:colOff>200025</xdr:colOff>
                <xdr:row>131061</xdr:row>
                <xdr:rowOff>95250</xdr:rowOff>
              </from>
              <to>
                <xdr:col>2568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211" r:id="rId168"/>
      </mc:Fallback>
    </mc:AlternateContent>
    <mc:AlternateContent xmlns:mc="http://schemas.openxmlformats.org/markup-compatibility/2006">
      <mc:Choice Requires="x14">
        <oleObject progId="Equation.3" shapeId="2212" r:id="rId169">
          <objectPr defaultSize="0" autoPict="0" r:id="rId7">
            <anchor moveWithCells="1" sizeWithCells="1">
              <from>
                <xdr:col>2562</xdr:col>
                <xdr:colOff>200025</xdr:colOff>
                <xdr:row>196597</xdr:row>
                <xdr:rowOff>95250</xdr:rowOff>
              </from>
              <to>
                <xdr:col>2568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212" r:id="rId169"/>
      </mc:Fallback>
    </mc:AlternateContent>
    <mc:AlternateContent xmlns:mc="http://schemas.openxmlformats.org/markup-compatibility/2006">
      <mc:Choice Requires="x14">
        <oleObject progId="Equation.3" shapeId="2213" r:id="rId170">
          <objectPr defaultSize="0" autoPict="0" r:id="rId7">
            <anchor moveWithCells="1" sizeWithCells="1">
              <from>
                <xdr:col>2562</xdr:col>
                <xdr:colOff>200025</xdr:colOff>
                <xdr:row>262133</xdr:row>
                <xdr:rowOff>95250</xdr:rowOff>
              </from>
              <to>
                <xdr:col>2568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213" r:id="rId170"/>
      </mc:Fallback>
    </mc:AlternateContent>
    <mc:AlternateContent xmlns:mc="http://schemas.openxmlformats.org/markup-compatibility/2006">
      <mc:Choice Requires="x14">
        <oleObject progId="Equation.3" shapeId="2214" r:id="rId171">
          <objectPr defaultSize="0" autoPict="0" r:id="rId7">
            <anchor moveWithCells="1" sizeWithCells="1">
              <from>
                <xdr:col>2562</xdr:col>
                <xdr:colOff>200025</xdr:colOff>
                <xdr:row>327669</xdr:row>
                <xdr:rowOff>95250</xdr:rowOff>
              </from>
              <to>
                <xdr:col>2568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214" r:id="rId171"/>
      </mc:Fallback>
    </mc:AlternateContent>
    <mc:AlternateContent xmlns:mc="http://schemas.openxmlformats.org/markup-compatibility/2006">
      <mc:Choice Requires="x14">
        <oleObject progId="Equation.3" shapeId="2215" r:id="rId172">
          <objectPr defaultSize="0" autoPict="0" r:id="rId7">
            <anchor moveWithCells="1" sizeWithCells="1">
              <from>
                <xdr:col>2562</xdr:col>
                <xdr:colOff>200025</xdr:colOff>
                <xdr:row>393205</xdr:row>
                <xdr:rowOff>95250</xdr:rowOff>
              </from>
              <to>
                <xdr:col>2568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215" r:id="rId172"/>
      </mc:Fallback>
    </mc:AlternateContent>
    <mc:AlternateContent xmlns:mc="http://schemas.openxmlformats.org/markup-compatibility/2006">
      <mc:Choice Requires="x14">
        <oleObject progId="Equation.3" shapeId="2216" r:id="rId173">
          <objectPr defaultSize="0" autoPict="0" r:id="rId7">
            <anchor moveWithCells="1" sizeWithCells="1">
              <from>
                <xdr:col>2562</xdr:col>
                <xdr:colOff>200025</xdr:colOff>
                <xdr:row>458741</xdr:row>
                <xdr:rowOff>95250</xdr:rowOff>
              </from>
              <to>
                <xdr:col>2568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216" r:id="rId173"/>
      </mc:Fallback>
    </mc:AlternateContent>
    <mc:AlternateContent xmlns:mc="http://schemas.openxmlformats.org/markup-compatibility/2006">
      <mc:Choice Requires="x14">
        <oleObject progId="Equation.3" shapeId="2217" r:id="rId174">
          <objectPr defaultSize="0" autoPict="0" r:id="rId7">
            <anchor moveWithCells="1" sizeWithCells="1">
              <from>
                <xdr:col>2562</xdr:col>
                <xdr:colOff>200025</xdr:colOff>
                <xdr:row>524277</xdr:row>
                <xdr:rowOff>95250</xdr:rowOff>
              </from>
              <to>
                <xdr:col>2568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217" r:id="rId174"/>
      </mc:Fallback>
    </mc:AlternateContent>
    <mc:AlternateContent xmlns:mc="http://schemas.openxmlformats.org/markup-compatibility/2006">
      <mc:Choice Requires="x14">
        <oleObject progId="Equation.3" shapeId="2218" r:id="rId175">
          <objectPr defaultSize="0" autoPict="0" r:id="rId7">
            <anchor moveWithCells="1" sizeWithCells="1">
              <from>
                <xdr:col>2562</xdr:col>
                <xdr:colOff>200025</xdr:colOff>
                <xdr:row>589813</xdr:row>
                <xdr:rowOff>95250</xdr:rowOff>
              </from>
              <to>
                <xdr:col>2568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218" r:id="rId175"/>
      </mc:Fallback>
    </mc:AlternateContent>
    <mc:AlternateContent xmlns:mc="http://schemas.openxmlformats.org/markup-compatibility/2006">
      <mc:Choice Requires="x14">
        <oleObject progId="Equation.3" shapeId="2219" r:id="rId176">
          <objectPr defaultSize="0" autoPict="0" r:id="rId7">
            <anchor moveWithCells="1" sizeWithCells="1">
              <from>
                <xdr:col>2562</xdr:col>
                <xdr:colOff>200025</xdr:colOff>
                <xdr:row>655349</xdr:row>
                <xdr:rowOff>95250</xdr:rowOff>
              </from>
              <to>
                <xdr:col>2568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219" r:id="rId176"/>
      </mc:Fallback>
    </mc:AlternateContent>
    <mc:AlternateContent xmlns:mc="http://schemas.openxmlformats.org/markup-compatibility/2006">
      <mc:Choice Requires="x14">
        <oleObject progId="Equation.3" shapeId="2220" r:id="rId177">
          <objectPr defaultSize="0" autoPict="0" r:id="rId7">
            <anchor moveWithCells="1" sizeWithCells="1">
              <from>
                <xdr:col>2562</xdr:col>
                <xdr:colOff>200025</xdr:colOff>
                <xdr:row>720885</xdr:row>
                <xdr:rowOff>95250</xdr:rowOff>
              </from>
              <to>
                <xdr:col>2568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220" r:id="rId177"/>
      </mc:Fallback>
    </mc:AlternateContent>
    <mc:AlternateContent xmlns:mc="http://schemas.openxmlformats.org/markup-compatibility/2006">
      <mc:Choice Requires="x14">
        <oleObject progId="Equation.3" shapeId="2221" r:id="rId178">
          <objectPr defaultSize="0" autoPict="0" r:id="rId7">
            <anchor moveWithCells="1" sizeWithCells="1">
              <from>
                <xdr:col>2562</xdr:col>
                <xdr:colOff>200025</xdr:colOff>
                <xdr:row>786421</xdr:row>
                <xdr:rowOff>95250</xdr:rowOff>
              </from>
              <to>
                <xdr:col>2568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221" r:id="rId178"/>
      </mc:Fallback>
    </mc:AlternateContent>
    <mc:AlternateContent xmlns:mc="http://schemas.openxmlformats.org/markup-compatibility/2006">
      <mc:Choice Requires="x14">
        <oleObject progId="Equation.3" shapeId="2222" r:id="rId179">
          <objectPr defaultSize="0" autoPict="0" r:id="rId7">
            <anchor moveWithCells="1" sizeWithCells="1">
              <from>
                <xdr:col>2562</xdr:col>
                <xdr:colOff>200025</xdr:colOff>
                <xdr:row>851957</xdr:row>
                <xdr:rowOff>95250</xdr:rowOff>
              </from>
              <to>
                <xdr:col>2568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222" r:id="rId179"/>
      </mc:Fallback>
    </mc:AlternateContent>
    <mc:AlternateContent xmlns:mc="http://schemas.openxmlformats.org/markup-compatibility/2006">
      <mc:Choice Requires="x14">
        <oleObject progId="Equation.3" shapeId="2223" r:id="rId180">
          <objectPr defaultSize="0" autoPict="0" r:id="rId7">
            <anchor moveWithCells="1" sizeWithCells="1">
              <from>
                <xdr:col>2562</xdr:col>
                <xdr:colOff>200025</xdr:colOff>
                <xdr:row>917493</xdr:row>
                <xdr:rowOff>95250</xdr:rowOff>
              </from>
              <to>
                <xdr:col>2568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223" r:id="rId180"/>
      </mc:Fallback>
    </mc:AlternateContent>
    <mc:AlternateContent xmlns:mc="http://schemas.openxmlformats.org/markup-compatibility/2006">
      <mc:Choice Requires="x14">
        <oleObject progId="Equation.3" shapeId="2224" r:id="rId181">
          <objectPr defaultSize="0" autoPict="0" r:id="rId7">
            <anchor moveWithCells="1" sizeWithCells="1">
              <from>
                <xdr:col>2562</xdr:col>
                <xdr:colOff>200025</xdr:colOff>
                <xdr:row>983029</xdr:row>
                <xdr:rowOff>95250</xdr:rowOff>
              </from>
              <to>
                <xdr:col>2568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224" r:id="rId181"/>
      </mc:Fallback>
    </mc:AlternateContent>
    <mc:AlternateContent xmlns:mc="http://schemas.openxmlformats.org/markup-compatibility/2006">
      <mc:Choice Requires="x14">
        <oleObject progId="Equation.3" shapeId="2225" r:id="rId182">
          <objectPr defaultSize="0" autoPict="0" r:id="rId7">
            <anchor moveWithCells="1" sizeWithCells="1">
              <from>
                <xdr:col>2818</xdr:col>
                <xdr:colOff>200025</xdr:colOff>
                <xdr:row>10</xdr:row>
                <xdr:rowOff>95250</xdr:rowOff>
              </from>
              <to>
                <xdr:col>2824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225" r:id="rId182"/>
      </mc:Fallback>
    </mc:AlternateContent>
    <mc:AlternateContent xmlns:mc="http://schemas.openxmlformats.org/markup-compatibility/2006">
      <mc:Choice Requires="x14">
        <oleObject progId="Equation.3" shapeId="2226" r:id="rId183">
          <objectPr defaultSize="0" autoPict="0" r:id="rId7">
            <anchor moveWithCells="1" sizeWithCells="1">
              <from>
                <xdr:col>2818</xdr:col>
                <xdr:colOff>200025</xdr:colOff>
                <xdr:row>65525</xdr:row>
                <xdr:rowOff>95250</xdr:rowOff>
              </from>
              <to>
                <xdr:col>2824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226" r:id="rId183"/>
      </mc:Fallback>
    </mc:AlternateContent>
    <mc:AlternateContent xmlns:mc="http://schemas.openxmlformats.org/markup-compatibility/2006">
      <mc:Choice Requires="x14">
        <oleObject progId="Equation.3" shapeId="2227" r:id="rId184">
          <objectPr defaultSize="0" autoPict="0" r:id="rId7">
            <anchor moveWithCells="1" sizeWithCells="1">
              <from>
                <xdr:col>2818</xdr:col>
                <xdr:colOff>200025</xdr:colOff>
                <xdr:row>131061</xdr:row>
                <xdr:rowOff>95250</xdr:rowOff>
              </from>
              <to>
                <xdr:col>2824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227" r:id="rId184"/>
      </mc:Fallback>
    </mc:AlternateContent>
    <mc:AlternateContent xmlns:mc="http://schemas.openxmlformats.org/markup-compatibility/2006">
      <mc:Choice Requires="x14">
        <oleObject progId="Equation.3" shapeId="2228" r:id="rId185">
          <objectPr defaultSize="0" autoPict="0" r:id="rId7">
            <anchor moveWithCells="1" sizeWithCells="1">
              <from>
                <xdr:col>2818</xdr:col>
                <xdr:colOff>200025</xdr:colOff>
                <xdr:row>196597</xdr:row>
                <xdr:rowOff>95250</xdr:rowOff>
              </from>
              <to>
                <xdr:col>2824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228" r:id="rId185"/>
      </mc:Fallback>
    </mc:AlternateContent>
    <mc:AlternateContent xmlns:mc="http://schemas.openxmlformats.org/markup-compatibility/2006">
      <mc:Choice Requires="x14">
        <oleObject progId="Equation.3" shapeId="2229" r:id="rId186">
          <objectPr defaultSize="0" autoPict="0" r:id="rId7">
            <anchor moveWithCells="1" sizeWithCells="1">
              <from>
                <xdr:col>2818</xdr:col>
                <xdr:colOff>200025</xdr:colOff>
                <xdr:row>262133</xdr:row>
                <xdr:rowOff>95250</xdr:rowOff>
              </from>
              <to>
                <xdr:col>2824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229" r:id="rId186"/>
      </mc:Fallback>
    </mc:AlternateContent>
    <mc:AlternateContent xmlns:mc="http://schemas.openxmlformats.org/markup-compatibility/2006">
      <mc:Choice Requires="x14">
        <oleObject progId="Equation.3" shapeId="2230" r:id="rId187">
          <objectPr defaultSize="0" autoPict="0" r:id="rId7">
            <anchor moveWithCells="1" sizeWithCells="1">
              <from>
                <xdr:col>2818</xdr:col>
                <xdr:colOff>200025</xdr:colOff>
                <xdr:row>327669</xdr:row>
                <xdr:rowOff>95250</xdr:rowOff>
              </from>
              <to>
                <xdr:col>2824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230" r:id="rId187"/>
      </mc:Fallback>
    </mc:AlternateContent>
    <mc:AlternateContent xmlns:mc="http://schemas.openxmlformats.org/markup-compatibility/2006">
      <mc:Choice Requires="x14">
        <oleObject progId="Equation.3" shapeId="2231" r:id="rId188">
          <objectPr defaultSize="0" autoPict="0" r:id="rId7">
            <anchor moveWithCells="1" sizeWithCells="1">
              <from>
                <xdr:col>2818</xdr:col>
                <xdr:colOff>200025</xdr:colOff>
                <xdr:row>393205</xdr:row>
                <xdr:rowOff>95250</xdr:rowOff>
              </from>
              <to>
                <xdr:col>2824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231" r:id="rId188"/>
      </mc:Fallback>
    </mc:AlternateContent>
    <mc:AlternateContent xmlns:mc="http://schemas.openxmlformats.org/markup-compatibility/2006">
      <mc:Choice Requires="x14">
        <oleObject progId="Equation.3" shapeId="2232" r:id="rId189">
          <objectPr defaultSize="0" autoPict="0" r:id="rId7">
            <anchor moveWithCells="1" sizeWithCells="1">
              <from>
                <xdr:col>2818</xdr:col>
                <xdr:colOff>200025</xdr:colOff>
                <xdr:row>458741</xdr:row>
                <xdr:rowOff>95250</xdr:rowOff>
              </from>
              <to>
                <xdr:col>2824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232" r:id="rId189"/>
      </mc:Fallback>
    </mc:AlternateContent>
    <mc:AlternateContent xmlns:mc="http://schemas.openxmlformats.org/markup-compatibility/2006">
      <mc:Choice Requires="x14">
        <oleObject progId="Equation.3" shapeId="2233" r:id="rId190">
          <objectPr defaultSize="0" autoPict="0" r:id="rId7">
            <anchor moveWithCells="1" sizeWithCells="1">
              <from>
                <xdr:col>2818</xdr:col>
                <xdr:colOff>200025</xdr:colOff>
                <xdr:row>524277</xdr:row>
                <xdr:rowOff>95250</xdr:rowOff>
              </from>
              <to>
                <xdr:col>2824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233" r:id="rId190"/>
      </mc:Fallback>
    </mc:AlternateContent>
    <mc:AlternateContent xmlns:mc="http://schemas.openxmlformats.org/markup-compatibility/2006">
      <mc:Choice Requires="x14">
        <oleObject progId="Equation.3" shapeId="2234" r:id="rId191">
          <objectPr defaultSize="0" autoPict="0" r:id="rId7">
            <anchor moveWithCells="1" sizeWithCells="1">
              <from>
                <xdr:col>2818</xdr:col>
                <xdr:colOff>200025</xdr:colOff>
                <xdr:row>589813</xdr:row>
                <xdr:rowOff>95250</xdr:rowOff>
              </from>
              <to>
                <xdr:col>2824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234" r:id="rId191"/>
      </mc:Fallback>
    </mc:AlternateContent>
    <mc:AlternateContent xmlns:mc="http://schemas.openxmlformats.org/markup-compatibility/2006">
      <mc:Choice Requires="x14">
        <oleObject progId="Equation.3" shapeId="2235" r:id="rId192">
          <objectPr defaultSize="0" autoPict="0" r:id="rId7">
            <anchor moveWithCells="1" sizeWithCells="1">
              <from>
                <xdr:col>2818</xdr:col>
                <xdr:colOff>200025</xdr:colOff>
                <xdr:row>655349</xdr:row>
                <xdr:rowOff>95250</xdr:rowOff>
              </from>
              <to>
                <xdr:col>2824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235" r:id="rId192"/>
      </mc:Fallback>
    </mc:AlternateContent>
    <mc:AlternateContent xmlns:mc="http://schemas.openxmlformats.org/markup-compatibility/2006">
      <mc:Choice Requires="x14">
        <oleObject progId="Equation.3" shapeId="2236" r:id="rId193">
          <objectPr defaultSize="0" autoPict="0" r:id="rId7">
            <anchor moveWithCells="1" sizeWithCells="1">
              <from>
                <xdr:col>2818</xdr:col>
                <xdr:colOff>200025</xdr:colOff>
                <xdr:row>720885</xdr:row>
                <xdr:rowOff>95250</xdr:rowOff>
              </from>
              <to>
                <xdr:col>2824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236" r:id="rId193"/>
      </mc:Fallback>
    </mc:AlternateContent>
    <mc:AlternateContent xmlns:mc="http://schemas.openxmlformats.org/markup-compatibility/2006">
      <mc:Choice Requires="x14">
        <oleObject progId="Equation.3" shapeId="2237" r:id="rId194">
          <objectPr defaultSize="0" autoPict="0" r:id="rId7">
            <anchor moveWithCells="1" sizeWithCells="1">
              <from>
                <xdr:col>2818</xdr:col>
                <xdr:colOff>200025</xdr:colOff>
                <xdr:row>786421</xdr:row>
                <xdr:rowOff>95250</xdr:rowOff>
              </from>
              <to>
                <xdr:col>2824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237" r:id="rId194"/>
      </mc:Fallback>
    </mc:AlternateContent>
    <mc:AlternateContent xmlns:mc="http://schemas.openxmlformats.org/markup-compatibility/2006">
      <mc:Choice Requires="x14">
        <oleObject progId="Equation.3" shapeId="2238" r:id="rId195">
          <objectPr defaultSize="0" autoPict="0" r:id="rId7">
            <anchor moveWithCells="1" sizeWithCells="1">
              <from>
                <xdr:col>2818</xdr:col>
                <xdr:colOff>200025</xdr:colOff>
                <xdr:row>851957</xdr:row>
                <xdr:rowOff>95250</xdr:rowOff>
              </from>
              <to>
                <xdr:col>2824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238" r:id="rId195"/>
      </mc:Fallback>
    </mc:AlternateContent>
    <mc:AlternateContent xmlns:mc="http://schemas.openxmlformats.org/markup-compatibility/2006">
      <mc:Choice Requires="x14">
        <oleObject progId="Equation.3" shapeId="2239" r:id="rId196">
          <objectPr defaultSize="0" autoPict="0" r:id="rId7">
            <anchor moveWithCells="1" sizeWithCells="1">
              <from>
                <xdr:col>2818</xdr:col>
                <xdr:colOff>200025</xdr:colOff>
                <xdr:row>917493</xdr:row>
                <xdr:rowOff>95250</xdr:rowOff>
              </from>
              <to>
                <xdr:col>2824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239" r:id="rId196"/>
      </mc:Fallback>
    </mc:AlternateContent>
    <mc:AlternateContent xmlns:mc="http://schemas.openxmlformats.org/markup-compatibility/2006">
      <mc:Choice Requires="x14">
        <oleObject progId="Equation.3" shapeId="2240" r:id="rId197">
          <objectPr defaultSize="0" autoPict="0" r:id="rId7">
            <anchor moveWithCells="1" sizeWithCells="1">
              <from>
                <xdr:col>2818</xdr:col>
                <xdr:colOff>200025</xdr:colOff>
                <xdr:row>983029</xdr:row>
                <xdr:rowOff>95250</xdr:rowOff>
              </from>
              <to>
                <xdr:col>2824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240" r:id="rId197"/>
      </mc:Fallback>
    </mc:AlternateContent>
    <mc:AlternateContent xmlns:mc="http://schemas.openxmlformats.org/markup-compatibility/2006">
      <mc:Choice Requires="x14">
        <oleObject progId="Equation.3" shapeId="2241" r:id="rId198">
          <objectPr defaultSize="0" autoPict="0" r:id="rId7">
            <anchor moveWithCells="1" sizeWithCells="1">
              <from>
                <xdr:col>3074</xdr:col>
                <xdr:colOff>200025</xdr:colOff>
                <xdr:row>10</xdr:row>
                <xdr:rowOff>95250</xdr:rowOff>
              </from>
              <to>
                <xdr:col>3080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241" r:id="rId198"/>
      </mc:Fallback>
    </mc:AlternateContent>
    <mc:AlternateContent xmlns:mc="http://schemas.openxmlformats.org/markup-compatibility/2006">
      <mc:Choice Requires="x14">
        <oleObject progId="Equation.3" shapeId="2242" r:id="rId199">
          <objectPr defaultSize="0" autoPict="0" r:id="rId7">
            <anchor moveWithCells="1" sizeWithCells="1">
              <from>
                <xdr:col>3074</xdr:col>
                <xdr:colOff>200025</xdr:colOff>
                <xdr:row>65525</xdr:row>
                <xdr:rowOff>95250</xdr:rowOff>
              </from>
              <to>
                <xdr:col>3080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242" r:id="rId199"/>
      </mc:Fallback>
    </mc:AlternateContent>
    <mc:AlternateContent xmlns:mc="http://schemas.openxmlformats.org/markup-compatibility/2006">
      <mc:Choice Requires="x14">
        <oleObject progId="Equation.3" shapeId="2243" r:id="rId200">
          <objectPr defaultSize="0" autoPict="0" r:id="rId7">
            <anchor moveWithCells="1" sizeWithCells="1">
              <from>
                <xdr:col>3074</xdr:col>
                <xdr:colOff>200025</xdr:colOff>
                <xdr:row>131061</xdr:row>
                <xdr:rowOff>95250</xdr:rowOff>
              </from>
              <to>
                <xdr:col>3080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243" r:id="rId200"/>
      </mc:Fallback>
    </mc:AlternateContent>
    <mc:AlternateContent xmlns:mc="http://schemas.openxmlformats.org/markup-compatibility/2006">
      <mc:Choice Requires="x14">
        <oleObject progId="Equation.3" shapeId="2244" r:id="rId201">
          <objectPr defaultSize="0" autoPict="0" r:id="rId7">
            <anchor moveWithCells="1" sizeWithCells="1">
              <from>
                <xdr:col>3074</xdr:col>
                <xdr:colOff>200025</xdr:colOff>
                <xdr:row>196597</xdr:row>
                <xdr:rowOff>95250</xdr:rowOff>
              </from>
              <to>
                <xdr:col>3080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244" r:id="rId201"/>
      </mc:Fallback>
    </mc:AlternateContent>
    <mc:AlternateContent xmlns:mc="http://schemas.openxmlformats.org/markup-compatibility/2006">
      <mc:Choice Requires="x14">
        <oleObject progId="Equation.3" shapeId="2245" r:id="rId202">
          <objectPr defaultSize="0" autoPict="0" r:id="rId7">
            <anchor moveWithCells="1" sizeWithCells="1">
              <from>
                <xdr:col>3074</xdr:col>
                <xdr:colOff>200025</xdr:colOff>
                <xdr:row>262133</xdr:row>
                <xdr:rowOff>95250</xdr:rowOff>
              </from>
              <to>
                <xdr:col>3080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245" r:id="rId202"/>
      </mc:Fallback>
    </mc:AlternateContent>
    <mc:AlternateContent xmlns:mc="http://schemas.openxmlformats.org/markup-compatibility/2006">
      <mc:Choice Requires="x14">
        <oleObject progId="Equation.3" shapeId="2246" r:id="rId203">
          <objectPr defaultSize="0" autoPict="0" r:id="rId7">
            <anchor moveWithCells="1" sizeWithCells="1">
              <from>
                <xdr:col>3074</xdr:col>
                <xdr:colOff>200025</xdr:colOff>
                <xdr:row>327669</xdr:row>
                <xdr:rowOff>95250</xdr:rowOff>
              </from>
              <to>
                <xdr:col>3080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246" r:id="rId203"/>
      </mc:Fallback>
    </mc:AlternateContent>
    <mc:AlternateContent xmlns:mc="http://schemas.openxmlformats.org/markup-compatibility/2006">
      <mc:Choice Requires="x14">
        <oleObject progId="Equation.3" shapeId="2247" r:id="rId204">
          <objectPr defaultSize="0" autoPict="0" r:id="rId7">
            <anchor moveWithCells="1" sizeWithCells="1">
              <from>
                <xdr:col>3074</xdr:col>
                <xdr:colOff>200025</xdr:colOff>
                <xdr:row>393205</xdr:row>
                <xdr:rowOff>95250</xdr:rowOff>
              </from>
              <to>
                <xdr:col>3080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247" r:id="rId204"/>
      </mc:Fallback>
    </mc:AlternateContent>
    <mc:AlternateContent xmlns:mc="http://schemas.openxmlformats.org/markup-compatibility/2006">
      <mc:Choice Requires="x14">
        <oleObject progId="Equation.3" shapeId="2248" r:id="rId205">
          <objectPr defaultSize="0" autoPict="0" r:id="rId7">
            <anchor moveWithCells="1" sizeWithCells="1">
              <from>
                <xdr:col>3074</xdr:col>
                <xdr:colOff>200025</xdr:colOff>
                <xdr:row>458741</xdr:row>
                <xdr:rowOff>95250</xdr:rowOff>
              </from>
              <to>
                <xdr:col>3080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248" r:id="rId205"/>
      </mc:Fallback>
    </mc:AlternateContent>
    <mc:AlternateContent xmlns:mc="http://schemas.openxmlformats.org/markup-compatibility/2006">
      <mc:Choice Requires="x14">
        <oleObject progId="Equation.3" shapeId="2249" r:id="rId206">
          <objectPr defaultSize="0" autoPict="0" r:id="rId7">
            <anchor moveWithCells="1" sizeWithCells="1">
              <from>
                <xdr:col>3074</xdr:col>
                <xdr:colOff>200025</xdr:colOff>
                <xdr:row>524277</xdr:row>
                <xdr:rowOff>95250</xdr:rowOff>
              </from>
              <to>
                <xdr:col>3080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249" r:id="rId206"/>
      </mc:Fallback>
    </mc:AlternateContent>
    <mc:AlternateContent xmlns:mc="http://schemas.openxmlformats.org/markup-compatibility/2006">
      <mc:Choice Requires="x14">
        <oleObject progId="Equation.3" shapeId="2250" r:id="rId207">
          <objectPr defaultSize="0" autoPict="0" r:id="rId7">
            <anchor moveWithCells="1" sizeWithCells="1">
              <from>
                <xdr:col>3074</xdr:col>
                <xdr:colOff>200025</xdr:colOff>
                <xdr:row>589813</xdr:row>
                <xdr:rowOff>95250</xdr:rowOff>
              </from>
              <to>
                <xdr:col>3080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250" r:id="rId207"/>
      </mc:Fallback>
    </mc:AlternateContent>
    <mc:AlternateContent xmlns:mc="http://schemas.openxmlformats.org/markup-compatibility/2006">
      <mc:Choice Requires="x14">
        <oleObject progId="Equation.3" shapeId="2251" r:id="rId208">
          <objectPr defaultSize="0" autoPict="0" r:id="rId7">
            <anchor moveWithCells="1" sizeWithCells="1">
              <from>
                <xdr:col>3074</xdr:col>
                <xdr:colOff>200025</xdr:colOff>
                <xdr:row>655349</xdr:row>
                <xdr:rowOff>95250</xdr:rowOff>
              </from>
              <to>
                <xdr:col>3080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251" r:id="rId208"/>
      </mc:Fallback>
    </mc:AlternateContent>
    <mc:AlternateContent xmlns:mc="http://schemas.openxmlformats.org/markup-compatibility/2006">
      <mc:Choice Requires="x14">
        <oleObject progId="Equation.3" shapeId="2252" r:id="rId209">
          <objectPr defaultSize="0" autoPict="0" r:id="rId7">
            <anchor moveWithCells="1" sizeWithCells="1">
              <from>
                <xdr:col>3074</xdr:col>
                <xdr:colOff>200025</xdr:colOff>
                <xdr:row>720885</xdr:row>
                <xdr:rowOff>95250</xdr:rowOff>
              </from>
              <to>
                <xdr:col>3080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252" r:id="rId209"/>
      </mc:Fallback>
    </mc:AlternateContent>
    <mc:AlternateContent xmlns:mc="http://schemas.openxmlformats.org/markup-compatibility/2006">
      <mc:Choice Requires="x14">
        <oleObject progId="Equation.3" shapeId="2253" r:id="rId210">
          <objectPr defaultSize="0" autoPict="0" r:id="rId7">
            <anchor moveWithCells="1" sizeWithCells="1">
              <from>
                <xdr:col>3074</xdr:col>
                <xdr:colOff>200025</xdr:colOff>
                <xdr:row>786421</xdr:row>
                <xdr:rowOff>95250</xdr:rowOff>
              </from>
              <to>
                <xdr:col>3080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253" r:id="rId210"/>
      </mc:Fallback>
    </mc:AlternateContent>
    <mc:AlternateContent xmlns:mc="http://schemas.openxmlformats.org/markup-compatibility/2006">
      <mc:Choice Requires="x14">
        <oleObject progId="Equation.3" shapeId="2254" r:id="rId211">
          <objectPr defaultSize="0" autoPict="0" r:id="rId7">
            <anchor moveWithCells="1" sizeWithCells="1">
              <from>
                <xdr:col>3074</xdr:col>
                <xdr:colOff>200025</xdr:colOff>
                <xdr:row>851957</xdr:row>
                <xdr:rowOff>95250</xdr:rowOff>
              </from>
              <to>
                <xdr:col>3080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254" r:id="rId211"/>
      </mc:Fallback>
    </mc:AlternateContent>
    <mc:AlternateContent xmlns:mc="http://schemas.openxmlformats.org/markup-compatibility/2006">
      <mc:Choice Requires="x14">
        <oleObject progId="Equation.3" shapeId="2255" r:id="rId212">
          <objectPr defaultSize="0" autoPict="0" r:id="rId7">
            <anchor moveWithCells="1" sizeWithCells="1">
              <from>
                <xdr:col>3074</xdr:col>
                <xdr:colOff>200025</xdr:colOff>
                <xdr:row>917493</xdr:row>
                <xdr:rowOff>95250</xdr:rowOff>
              </from>
              <to>
                <xdr:col>3080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255" r:id="rId212"/>
      </mc:Fallback>
    </mc:AlternateContent>
    <mc:AlternateContent xmlns:mc="http://schemas.openxmlformats.org/markup-compatibility/2006">
      <mc:Choice Requires="x14">
        <oleObject progId="Equation.3" shapeId="2256" r:id="rId213">
          <objectPr defaultSize="0" autoPict="0" r:id="rId7">
            <anchor moveWithCells="1" sizeWithCells="1">
              <from>
                <xdr:col>3074</xdr:col>
                <xdr:colOff>200025</xdr:colOff>
                <xdr:row>983029</xdr:row>
                <xdr:rowOff>95250</xdr:rowOff>
              </from>
              <to>
                <xdr:col>3080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256" r:id="rId213"/>
      </mc:Fallback>
    </mc:AlternateContent>
    <mc:AlternateContent xmlns:mc="http://schemas.openxmlformats.org/markup-compatibility/2006">
      <mc:Choice Requires="x14">
        <oleObject progId="Equation.3" shapeId="2257" r:id="rId214">
          <objectPr defaultSize="0" autoPict="0" r:id="rId7">
            <anchor moveWithCells="1" sizeWithCells="1">
              <from>
                <xdr:col>3330</xdr:col>
                <xdr:colOff>200025</xdr:colOff>
                <xdr:row>10</xdr:row>
                <xdr:rowOff>95250</xdr:rowOff>
              </from>
              <to>
                <xdr:col>3336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257" r:id="rId214"/>
      </mc:Fallback>
    </mc:AlternateContent>
    <mc:AlternateContent xmlns:mc="http://schemas.openxmlformats.org/markup-compatibility/2006">
      <mc:Choice Requires="x14">
        <oleObject progId="Equation.3" shapeId="2258" r:id="rId215">
          <objectPr defaultSize="0" autoPict="0" r:id="rId7">
            <anchor moveWithCells="1" sizeWithCells="1">
              <from>
                <xdr:col>3330</xdr:col>
                <xdr:colOff>200025</xdr:colOff>
                <xdr:row>65525</xdr:row>
                <xdr:rowOff>95250</xdr:rowOff>
              </from>
              <to>
                <xdr:col>3336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258" r:id="rId215"/>
      </mc:Fallback>
    </mc:AlternateContent>
    <mc:AlternateContent xmlns:mc="http://schemas.openxmlformats.org/markup-compatibility/2006">
      <mc:Choice Requires="x14">
        <oleObject progId="Equation.3" shapeId="2259" r:id="rId216">
          <objectPr defaultSize="0" autoPict="0" r:id="rId7">
            <anchor moveWithCells="1" sizeWithCells="1">
              <from>
                <xdr:col>3330</xdr:col>
                <xdr:colOff>200025</xdr:colOff>
                <xdr:row>131061</xdr:row>
                <xdr:rowOff>95250</xdr:rowOff>
              </from>
              <to>
                <xdr:col>3336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259" r:id="rId216"/>
      </mc:Fallback>
    </mc:AlternateContent>
    <mc:AlternateContent xmlns:mc="http://schemas.openxmlformats.org/markup-compatibility/2006">
      <mc:Choice Requires="x14">
        <oleObject progId="Equation.3" shapeId="2260" r:id="rId217">
          <objectPr defaultSize="0" autoPict="0" r:id="rId7">
            <anchor moveWithCells="1" sizeWithCells="1">
              <from>
                <xdr:col>3330</xdr:col>
                <xdr:colOff>200025</xdr:colOff>
                <xdr:row>196597</xdr:row>
                <xdr:rowOff>95250</xdr:rowOff>
              </from>
              <to>
                <xdr:col>3336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260" r:id="rId217"/>
      </mc:Fallback>
    </mc:AlternateContent>
    <mc:AlternateContent xmlns:mc="http://schemas.openxmlformats.org/markup-compatibility/2006">
      <mc:Choice Requires="x14">
        <oleObject progId="Equation.3" shapeId="2261" r:id="rId218">
          <objectPr defaultSize="0" autoPict="0" r:id="rId7">
            <anchor moveWithCells="1" sizeWithCells="1">
              <from>
                <xdr:col>3330</xdr:col>
                <xdr:colOff>200025</xdr:colOff>
                <xdr:row>262133</xdr:row>
                <xdr:rowOff>95250</xdr:rowOff>
              </from>
              <to>
                <xdr:col>3336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261" r:id="rId218"/>
      </mc:Fallback>
    </mc:AlternateContent>
    <mc:AlternateContent xmlns:mc="http://schemas.openxmlformats.org/markup-compatibility/2006">
      <mc:Choice Requires="x14">
        <oleObject progId="Equation.3" shapeId="2262" r:id="rId219">
          <objectPr defaultSize="0" autoPict="0" r:id="rId7">
            <anchor moveWithCells="1" sizeWithCells="1">
              <from>
                <xdr:col>3330</xdr:col>
                <xdr:colOff>200025</xdr:colOff>
                <xdr:row>327669</xdr:row>
                <xdr:rowOff>95250</xdr:rowOff>
              </from>
              <to>
                <xdr:col>3336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262" r:id="rId219"/>
      </mc:Fallback>
    </mc:AlternateContent>
    <mc:AlternateContent xmlns:mc="http://schemas.openxmlformats.org/markup-compatibility/2006">
      <mc:Choice Requires="x14">
        <oleObject progId="Equation.3" shapeId="2263" r:id="rId220">
          <objectPr defaultSize="0" autoPict="0" r:id="rId7">
            <anchor moveWithCells="1" sizeWithCells="1">
              <from>
                <xdr:col>3330</xdr:col>
                <xdr:colOff>200025</xdr:colOff>
                <xdr:row>393205</xdr:row>
                <xdr:rowOff>95250</xdr:rowOff>
              </from>
              <to>
                <xdr:col>3336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263" r:id="rId220"/>
      </mc:Fallback>
    </mc:AlternateContent>
    <mc:AlternateContent xmlns:mc="http://schemas.openxmlformats.org/markup-compatibility/2006">
      <mc:Choice Requires="x14">
        <oleObject progId="Equation.3" shapeId="2264" r:id="rId221">
          <objectPr defaultSize="0" autoPict="0" r:id="rId7">
            <anchor moveWithCells="1" sizeWithCells="1">
              <from>
                <xdr:col>3330</xdr:col>
                <xdr:colOff>200025</xdr:colOff>
                <xdr:row>458741</xdr:row>
                <xdr:rowOff>95250</xdr:rowOff>
              </from>
              <to>
                <xdr:col>3336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264" r:id="rId221"/>
      </mc:Fallback>
    </mc:AlternateContent>
    <mc:AlternateContent xmlns:mc="http://schemas.openxmlformats.org/markup-compatibility/2006">
      <mc:Choice Requires="x14">
        <oleObject progId="Equation.3" shapeId="2265" r:id="rId222">
          <objectPr defaultSize="0" autoPict="0" r:id="rId7">
            <anchor moveWithCells="1" sizeWithCells="1">
              <from>
                <xdr:col>3330</xdr:col>
                <xdr:colOff>200025</xdr:colOff>
                <xdr:row>524277</xdr:row>
                <xdr:rowOff>95250</xdr:rowOff>
              </from>
              <to>
                <xdr:col>3336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265" r:id="rId222"/>
      </mc:Fallback>
    </mc:AlternateContent>
    <mc:AlternateContent xmlns:mc="http://schemas.openxmlformats.org/markup-compatibility/2006">
      <mc:Choice Requires="x14">
        <oleObject progId="Equation.3" shapeId="2266" r:id="rId223">
          <objectPr defaultSize="0" autoPict="0" r:id="rId7">
            <anchor moveWithCells="1" sizeWithCells="1">
              <from>
                <xdr:col>3330</xdr:col>
                <xdr:colOff>200025</xdr:colOff>
                <xdr:row>589813</xdr:row>
                <xdr:rowOff>95250</xdr:rowOff>
              </from>
              <to>
                <xdr:col>3336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266" r:id="rId223"/>
      </mc:Fallback>
    </mc:AlternateContent>
    <mc:AlternateContent xmlns:mc="http://schemas.openxmlformats.org/markup-compatibility/2006">
      <mc:Choice Requires="x14">
        <oleObject progId="Equation.3" shapeId="2267" r:id="rId224">
          <objectPr defaultSize="0" autoPict="0" r:id="rId7">
            <anchor moveWithCells="1" sizeWithCells="1">
              <from>
                <xdr:col>3330</xdr:col>
                <xdr:colOff>200025</xdr:colOff>
                <xdr:row>655349</xdr:row>
                <xdr:rowOff>95250</xdr:rowOff>
              </from>
              <to>
                <xdr:col>3336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267" r:id="rId224"/>
      </mc:Fallback>
    </mc:AlternateContent>
    <mc:AlternateContent xmlns:mc="http://schemas.openxmlformats.org/markup-compatibility/2006">
      <mc:Choice Requires="x14">
        <oleObject progId="Equation.3" shapeId="2268" r:id="rId225">
          <objectPr defaultSize="0" autoPict="0" r:id="rId7">
            <anchor moveWithCells="1" sizeWithCells="1">
              <from>
                <xdr:col>3330</xdr:col>
                <xdr:colOff>200025</xdr:colOff>
                <xdr:row>720885</xdr:row>
                <xdr:rowOff>95250</xdr:rowOff>
              </from>
              <to>
                <xdr:col>3336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268" r:id="rId225"/>
      </mc:Fallback>
    </mc:AlternateContent>
    <mc:AlternateContent xmlns:mc="http://schemas.openxmlformats.org/markup-compatibility/2006">
      <mc:Choice Requires="x14">
        <oleObject progId="Equation.3" shapeId="2269" r:id="rId226">
          <objectPr defaultSize="0" autoPict="0" r:id="rId7">
            <anchor moveWithCells="1" sizeWithCells="1">
              <from>
                <xdr:col>3330</xdr:col>
                <xdr:colOff>200025</xdr:colOff>
                <xdr:row>786421</xdr:row>
                <xdr:rowOff>95250</xdr:rowOff>
              </from>
              <to>
                <xdr:col>3336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269" r:id="rId226"/>
      </mc:Fallback>
    </mc:AlternateContent>
    <mc:AlternateContent xmlns:mc="http://schemas.openxmlformats.org/markup-compatibility/2006">
      <mc:Choice Requires="x14">
        <oleObject progId="Equation.3" shapeId="2270" r:id="rId227">
          <objectPr defaultSize="0" autoPict="0" r:id="rId7">
            <anchor moveWithCells="1" sizeWithCells="1">
              <from>
                <xdr:col>3330</xdr:col>
                <xdr:colOff>200025</xdr:colOff>
                <xdr:row>851957</xdr:row>
                <xdr:rowOff>95250</xdr:rowOff>
              </from>
              <to>
                <xdr:col>3336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270" r:id="rId227"/>
      </mc:Fallback>
    </mc:AlternateContent>
    <mc:AlternateContent xmlns:mc="http://schemas.openxmlformats.org/markup-compatibility/2006">
      <mc:Choice Requires="x14">
        <oleObject progId="Equation.3" shapeId="2271" r:id="rId228">
          <objectPr defaultSize="0" autoPict="0" r:id="rId7">
            <anchor moveWithCells="1" sizeWithCells="1">
              <from>
                <xdr:col>3330</xdr:col>
                <xdr:colOff>200025</xdr:colOff>
                <xdr:row>917493</xdr:row>
                <xdr:rowOff>95250</xdr:rowOff>
              </from>
              <to>
                <xdr:col>3336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271" r:id="rId228"/>
      </mc:Fallback>
    </mc:AlternateContent>
    <mc:AlternateContent xmlns:mc="http://schemas.openxmlformats.org/markup-compatibility/2006">
      <mc:Choice Requires="x14">
        <oleObject progId="Equation.3" shapeId="2272" r:id="rId229">
          <objectPr defaultSize="0" autoPict="0" r:id="rId7">
            <anchor moveWithCells="1" sizeWithCells="1">
              <from>
                <xdr:col>3330</xdr:col>
                <xdr:colOff>200025</xdr:colOff>
                <xdr:row>983029</xdr:row>
                <xdr:rowOff>95250</xdr:rowOff>
              </from>
              <to>
                <xdr:col>3336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272" r:id="rId229"/>
      </mc:Fallback>
    </mc:AlternateContent>
    <mc:AlternateContent xmlns:mc="http://schemas.openxmlformats.org/markup-compatibility/2006">
      <mc:Choice Requires="x14">
        <oleObject progId="Equation.3" shapeId="2273" r:id="rId230">
          <objectPr defaultSize="0" autoPict="0" r:id="rId7">
            <anchor moveWithCells="1" sizeWithCells="1">
              <from>
                <xdr:col>3586</xdr:col>
                <xdr:colOff>200025</xdr:colOff>
                <xdr:row>10</xdr:row>
                <xdr:rowOff>95250</xdr:rowOff>
              </from>
              <to>
                <xdr:col>3592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273" r:id="rId230"/>
      </mc:Fallback>
    </mc:AlternateContent>
    <mc:AlternateContent xmlns:mc="http://schemas.openxmlformats.org/markup-compatibility/2006">
      <mc:Choice Requires="x14">
        <oleObject progId="Equation.3" shapeId="2274" r:id="rId231">
          <objectPr defaultSize="0" autoPict="0" r:id="rId7">
            <anchor moveWithCells="1" sizeWithCells="1">
              <from>
                <xdr:col>3586</xdr:col>
                <xdr:colOff>200025</xdr:colOff>
                <xdr:row>65525</xdr:row>
                <xdr:rowOff>95250</xdr:rowOff>
              </from>
              <to>
                <xdr:col>3592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274" r:id="rId231"/>
      </mc:Fallback>
    </mc:AlternateContent>
    <mc:AlternateContent xmlns:mc="http://schemas.openxmlformats.org/markup-compatibility/2006">
      <mc:Choice Requires="x14">
        <oleObject progId="Equation.3" shapeId="2275" r:id="rId232">
          <objectPr defaultSize="0" autoPict="0" r:id="rId7">
            <anchor moveWithCells="1" sizeWithCells="1">
              <from>
                <xdr:col>3586</xdr:col>
                <xdr:colOff>200025</xdr:colOff>
                <xdr:row>131061</xdr:row>
                <xdr:rowOff>95250</xdr:rowOff>
              </from>
              <to>
                <xdr:col>3592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275" r:id="rId232"/>
      </mc:Fallback>
    </mc:AlternateContent>
    <mc:AlternateContent xmlns:mc="http://schemas.openxmlformats.org/markup-compatibility/2006">
      <mc:Choice Requires="x14">
        <oleObject progId="Equation.3" shapeId="2276" r:id="rId233">
          <objectPr defaultSize="0" autoPict="0" r:id="rId7">
            <anchor moveWithCells="1" sizeWithCells="1">
              <from>
                <xdr:col>3586</xdr:col>
                <xdr:colOff>200025</xdr:colOff>
                <xdr:row>196597</xdr:row>
                <xdr:rowOff>95250</xdr:rowOff>
              </from>
              <to>
                <xdr:col>3592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276" r:id="rId233"/>
      </mc:Fallback>
    </mc:AlternateContent>
    <mc:AlternateContent xmlns:mc="http://schemas.openxmlformats.org/markup-compatibility/2006">
      <mc:Choice Requires="x14">
        <oleObject progId="Equation.3" shapeId="2277" r:id="rId234">
          <objectPr defaultSize="0" autoPict="0" r:id="rId7">
            <anchor moveWithCells="1" sizeWithCells="1">
              <from>
                <xdr:col>3586</xdr:col>
                <xdr:colOff>200025</xdr:colOff>
                <xdr:row>262133</xdr:row>
                <xdr:rowOff>95250</xdr:rowOff>
              </from>
              <to>
                <xdr:col>3592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277" r:id="rId234"/>
      </mc:Fallback>
    </mc:AlternateContent>
    <mc:AlternateContent xmlns:mc="http://schemas.openxmlformats.org/markup-compatibility/2006">
      <mc:Choice Requires="x14">
        <oleObject progId="Equation.3" shapeId="2278" r:id="rId235">
          <objectPr defaultSize="0" autoPict="0" r:id="rId7">
            <anchor moveWithCells="1" sizeWithCells="1">
              <from>
                <xdr:col>3586</xdr:col>
                <xdr:colOff>200025</xdr:colOff>
                <xdr:row>327669</xdr:row>
                <xdr:rowOff>95250</xdr:rowOff>
              </from>
              <to>
                <xdr:col>3592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278" r:id="rId235"/>
      </mc:Fallback>
    </mc:AlternateContent>
    <mc:AlternateContent xmlns:mc="http://schemas.openxmlformats.org/markup-compatibility/2006">
      <mc:Choice Requires="x14">
        <oleObject progId="Equation.3" shapeId="2279" r:id="rId236">
          <objectPr defaultSize="0" autoPict="0" r:id="rId7">
            <anchor moveWithCells="1" sizeWithCells="1">
              <from>
                <xdr:col>3586</xdr:col>
                <xdr:colOff>200025</xdr:colOff>
                <xdr:row>393205</xdr:row>
                <xdr:rowOff>95250</xdr:rowOff>
              </from>
              <to>
                <xdr:col>3592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279" r:id="rId236"/>
      </mc:Fallback>
    </mc:AlternateContent>
    <mc:AlternateContent xmlns:mc="http://schemas.openxmlformats.org/markup-compatibility/2006">
      <mc:Choice Requires="x14">
        <oleObject progId="Equation.3" shapeId="2280" r:id="rId237">
          <objectPr defaultSize="0" autoPict="0" r:id="rId7">
            <anchor moveWithCells="1" sizeWithCells="1">
              <from>
                <xdr:col>3586</xdr:col>
                <xdr:colOff>200025</xdr:colOff>
                <xdr:row>458741</xdr:row>
                <xdr:rowOff>95250</xdr:rowOff>
              </from>
              <to>
                <xdr:col>3592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280" r:id="rId237"/>
      </mc:Fallback>
    </mc:AlternateContent>
    <mc:AlternateContent xmlns:mc="http://schemas.openxmlformats.org/markup-compatibility/2006">
      <mc:Choice Requires="x14">
        <oleObject progId="Equation.3" shapeId="2281" r:id="rId238">
          <objectPr defaultSize="0" autoPict="0" r:id="rId7">
            <anchor moveWithCells="1" sizeWithCells="1">
              <from>
                <xdr:col>3586</xdr:col>
                <xdr:colOff>200025</xdr:colOff>
                <xdr:row>524277</xdr:row>
                <xdr:rowOff>95250</xdr:rowOff>
              </from>
              <to>
                <xdr:col>3592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281" r:id="rId238"/>
      </mc:Fallback>
    </mc:AlternateContent>
    <mc:AlternateContent xmlns:mc="http://schemas.openxmlformats.org/markup-compatibility/2006">
      <mc:Choice Requires="x14">
        <oleObject progId="Equation.3" shapeId="2282" r:id="rId239">
          <objectPr defaultSize="0" autoPict="0" r:id="rId7">
            <anchor moveWithCells="1" sizeWithCells="1">
              <from>
                <xdr:col>3586</xdr:col>
                <xdr:colOff>200025</xdr:colOff>
                <xdr:row>589813</xdr:row>
                <xdr:rowOff>95250</xdr:rowOff>
              </from>
              <to>
                <xdr:col>3592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282" r:id="rId239"/>
      </mc:Fallback>
    </mc:AlternateContent>
    <mc:AlternateContent xmlns:mc="http://schemas.openxmlformats.org/markup-compatibility/2006">
      <mc:Choice Requires="x14">
        <oleObject progId="Equation.3" shapeId="2283" r:id="rId240">
          <objectPr defaultSize="0" autoPict="0" r:id="rId7">
            <anchor moveWithCells="1" sizeWithCells="1">
              <from>
                <xdr:col>3586</xdr:col>
                <xdr:colOff>200025</xdr:colOff>
                <xdr:row>655349</xdr:row>
                <xdr:rowOff>95250</xdr:rowOff>
              </from>
              <to>
                <xdr:col>3592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283" r:id="rId240"/>
      </mc:Fallback>
    </mc:AlternateContent>
    <mc:AlternateContent xmlns:mc="http://schemas.openxmlformats.org/markup-compatibility/2006">
      <mc:Choice Requires="x14">
        <oleObject progId="Equation.3" shapeId="2284" r:id="rId241">
          <objectPr defaultSize="0" autoPict="0" r:id="rId7">
            <anchor moveWithCells="1" sizeWithCells="1">
              <from>
                <xdr:col>3586</xdr:col>
                <xdr:colOff>200025</xdr:colOff>
                <xdr:row>720885</xdr:row>
                <xdr:rowOff>95250</xdr:rowOff>
              </from>
              <to>
                <xdr:col>3592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284" r:id="rId241"/>
      </mc:Fallback>
    </mc:AlternateContent>
    <mc:AlternateContent xmlns:mc="http://schemas.openxmlformats.org/markup-compatibility/2006">
      <mc:Choice Requires="x14">
        <oleObject progId="Equation.3" shapeId="2285" r:id="rId242">
          <objectPr defaultSize="0" autoPict="0" r:id="rId7">
            <anchor moveWithCells="1" sizeWithCells="1">
              <from>
                <xdr:col>3586</xdr:col>
                <xdr:colOff>200025</xdr:colOff>
                <xdr:row>786421</xdr:row>
                <xdr:rowOff>95250</xdr:rowOff>
              </from>
              <to>
                <xdr:col>3592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285" r:id="rId242"/>
      </mc:Fallback>
    </mc:AlternateContent>
    <mc:AlternateContent xmlns:mc="http://schemas.openxmlformats.org/markup-compatibility/2006">
      <mc:Choice Requires="x14">
        <oleObject progId="Equation.3" shapeId="2286" r:id="rId243">
          <objectPr defaultSize="0" autoPict="0" r:id="rId7">
            <anchor moveWithCells="1" sizeWithCells="1">
              <from>
                <xdr:col>3586</xdr:col>
                <xdr:colOff>200025</xdr:colOff>
                <xdr:row>851957</xdr:row>
                <xdr:rowOff>95250</xdr:rowOff>
              </from>
              <to>
                <xdr:col>3592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286" r:id="rId243"/>
      </mc:Fallback>
    </mc:AlternateContent>
    <mc:AlternateContent xmlns:mc="http://schemas.openxmlformats.org/markup-compatibility/2006">
      <mc:Choice Requires="x14">
        <oleObject progId="Equation.3" shapeId="2287" r:id="rId244">
          <objectPr defaultSize="0" autoPict="0" r:id="rId7">
            <anchor moveWithCells="1" sizeWithCells="1">
              <from>
                <xdr:col>3586</xdr:col>
                <xdr:colOff>200025</xdr:colOff>
                <xdr:row>917493</xdr:row>
                <xdr:rowOff>95250</xdr:rowOff>
              </from>
              <to>
                <xdr:col>3592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287" r:id="rId244"/>
      </mc:Fallback>
    </mc:AlternateContent>
    <mc:AlternateContent xmlns:mc="http://schemas.openxmlformats.org/markup-compatibility/2006">
      <mc:Choice Requires="x14">
        <oleObject progId="Equation.3" shapeId="2288" r:id="rId245">
          <objectPr defaultSize="0" autoPict="0" r:id="rId7">
            <anchor moveWithCells="1" sizeWithCells="1">
              <from>
                <xdr:col>3586</xdr:col>
                <xdr:colOff>200025</xdr:colOff>
                <xdr:row>983029</xdr:row>
                <xdr:rowOff>95250</xdr:rowOff>
              </from>
              <to>
                <xdr:col>3592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288" r:id="rId245"/>
      </mc:Fallback>
    </mc:AlternateContent>
    <mc:AlternateContent xmlns:mc="http://schemas.openxmlformats.org/markup-compatibility/2006">
      <mc:Choice Requires="x14">
        <oleObject progId="Equation.3" shapeId="2289" r:id="rId246">
          <objectPr defaultSize="0" autoPict="0" r:id="rId7">
            <anchor moveWithCells="1" sizeWithCells="1">
              <from>
                <xdr:col>3842</xdr:col>
                <xdr:colOff>200025</xdr:colOff>
                <xdr:row>10</xdr:row>
                <xdr:rowOff>95250</xdr:rowOff>
              </from>
              <to>
                <xdr:col>3848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289" r:id="rId246"/>
      </mc:Fallback>
    </mc:AlternateContent>
    <mc:AlternateContent xmlns:mc="http://schemas.openxmlformats.org/markup-compatibility/2006">
      <mc:Choice Requires="x14">
        <oleObject progId="Equation.3" shapeId="2290" r:id="rId247">
          <objectPr defaultSize="0" autoPict="0" r:id="rId7">
            <anchor moveWithCells="1" sizeWithCells="1">
              <from>
                <xdr:col>3842</xdr:col>
                <xdr:colOff>200025</xdr:colOff>
                <xdr:row>65525</xdr:row>
                <xdr:rowOff>95250</xdr:rowOff>
              </from>
              <to>
                <xdr:col>3848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290" r:id="rId247"/>
      </mc:Fallback>
    </mc:AlternateContent>
    <mc:AlternateContent xmlns:mc="http://schemas.openxmlformats.org/markup-compatibility/2006">
      <mc:Choice Requires="x14">
        <oleObject progId="Equation.3" shapeId="2291" r:id="rId248">
          <objectPr defaultSize="0" autoPict="0" r:id="rId7">
            <anchor moveWithCells="1" sizeWithCells="1">
              <from>
                <xdr:col>3842</xdr:col>
                <xdr:colOff>200025</xdr:colOff>
                <xdr:row>131061</xdr:row>
                <xdr:rowOff>95250</xdr:rowOff>
              </from>
              <to>
                <xdr:col>3848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291" r:id="rId248"/>
      </mc:Fallback>
    </mc:AlternateContent>
    <mc:AlternateContent xmlns:mc="http://schemas.openxmlformats.org/markup-compatibility/2006">
      <mc:Choice Requires="x14">
        <oleObject progId="Equation.3" shapeId="2292" r:id="rId249">
          <objectPr defaultSize="0" autoPict="0" r:id="rId7">
            <anchor moveWithCells="1" sizeWithCells="1">
              <from>
                <xdr:col>3842</xdr:col>
                <xdr:colOff>200025</xdr:colOff>
                <xdr:row>196597</xdr:row>
                <xdr:rowOff>95250</xdr:rowOff>
              </from>
              <to>
                <xdr:col>3848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292" r:id="rId249"/>
      </mc:Fallback>
    </mc:AlternateContent>
    <mc:AlternateContent xmlns:mc="http://schemas.openxmlformats.org/markup-compatibility/2006">
      <mc:Choice Requires="x14">
        <oleObject progId="Equation.3" shapeId="2293" r:id="rId250">
          <objectPr defaultSize="0" autoPict="0" r:id="rId7">
            <anchor moveWithCells="1" sizeWithCells="1">
              <from>
                <xdr:col>3842</xdr:col>
                <xdr:colOff>200025</xdr:colOff>
                <xdr:row>262133</xdr:row>
                <xdr:rowOff>95250</xdr:rowOff>
              </from>
              <to>
                <xdr:col>3848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293" r:id="rId250"/>
      </mc:Fallback>
    </mc:AlternateContent>
    <mc:AlternateContent xmlns:mc="http://schemas.openxmlformats.org/markup-compatibility/2006">
      <mc:Choice Requires="x14">
        <oleObject progId="Equation.3" shapeId="2294" r:id="rId251">
          <objectPr defaultSize="0" autoPict="0" r:id="rId7">
            <anchor moveWithCells="1" sizeWithCells="1">
              <from>
                <xdr:col>3842</xdr:col>
                <xdr:colOff>200025</xdr:colOff>
                <xdr:row>327669</xdr:row>
                <xdr:rowOff>95250</xdr:rowOff>
              </from>
              <to>
                <xdr:col>3848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294" r:id="rId251"/>
      </mc:Fallback>
    </mc:AlternateContent>
    <mc:AlternateContent xmlns:mc="http://schemas.openxmlformats.org/markup-compatibility/2006">
      <mc:Choice Requires="x14">
        <oleObject progId="Equation.3" shapeId="2295" r:id="rId252">
          <objectPr defaultSize="0" autoPict="0" r:id="rId7">
            <anchor moveWithCells="1" sizeWithCells="1">
              <from>
                <xdr:col>3842</xdr:col>
                <xdr:colOff>200025</xdr:colOff>
                <xdr:row>393205</xdr:row>
                <xdr:rowOff>95250</xdr:rowOff>
              </from>
              <to>
                <xdr:col>3848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295" r:id="rId252"/>
      </mc:Fallback>
    </mc:AlternateContent>
    <mc:AlternateContent xmlns:mc="http://schemas.openxmlformats.org/markup-compatibility/2006">
      <mc:Choice Requires="x14">
        <oleObject progId="Equation.3" shapeId="2296" r:id="rId253">
          <objectPr defaultSize="0" autoPict="0" r:id="rId7">
            <anchor moveWithCells="1" sizeWithCells="1">
              <from>
                <xdr:col>3842</xdr:col>
                <xdr:colOff>200025</xdr:colOff>
                <xdr:row>458741</xdr:row>
                <xdr:rowOff>95250</xdr:rowOff>
              </from>
              <to>
                <xdr:col>3848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296" r:id="rId253"/>
      </mc:Fallback>
    </mc:AlternateContent>
    <mc:AlternateContent xmlns:mc="http://schemas.openxmlformats.org/markup-compatibility/2006">
      <mc:Choice Requires="x14">
        <oleObject progId="Equation.3" shapeId="2297" r:id="rId254">
          <objectPr defaultSize="0" autoPict="0" r:id="rId7">
            <anchor moveWithCells="1" sizeWithCells="1">
              <from>
                <xdr:col>3842</xdr:col>
                <xdr:colOff>200025</xdr:colOff>
                <xdr:row>524277</xdr:row>
                <xdr:rowOff>95250</xdr:rowOff>
              </from>
              <to>
                <xdr:col>3848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297" r:id="rId254"/>
      </mc:Fallback>
    </mc:AlternateContent>
    <mc:AlternateContent xmlns:mc="http://schemas.openxmlformats.org/markup-compatibility/2006">
      <mc:Choice Requires="x14">
        <oleObject progId="Equation.3" shapeId="2298" r:id="rId255">
          <objectPr defaultSize="0" autoPict="0" r:id="rId7">
            <anchor moveWithCells="1" sizeWithCells="1">
              <from>
                <xdr:col>3842</xdr:col>
                <xdr:colOff>200025</xdr:colOff>
                <xdr:row>589813</xdr:row>
                <xdr:rowOff>95250</xdr:rowOff>
              </from>
              <to>
                <xdr:col>3848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298" r:id="rId255"/>
      </mc:Fallback>
    </mc:AlternateContent>
    <mc:AlternateContent xmlns:mc="http://schemas.openxmlformats.org/markup-compatibility/2006">
      <mc:Choice Requires="x14">
        <oleObject progId="Equation.3" shapeId="2299" r:id="rId256">
          <objectPr defaultSize="0" autoPict="0" r:id="rId7">
            <anchor moveWithCells="1" sizeWithCells="1">
              <from>
                <xdr:col>3842</xdr:col>
                <xdr:colOff>200025</xdr:colOff>
                <xdr:row>655349</xdr:row>
                <xdr:rowOff>95250</xdr:rowOff>
              </from>
              <to>
                <xdr:col>3848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299" r:id="rId256"/>
      </mc:Fallback>
    </mc:AlternateContent>
    <mc:AlternateContent xmlns:mc="http://schemas.openxmlformats.org/markup-compatibility/2006">
      <mc:Choice Requires="x14">
        <oleObject progId="Equation.3" shapeId="2300" r:id="rId257">
          <objectPr defaultSize="0" autoPict="0" r:id="rId7">
            <anchor moveWithCells="1" sizeWithCells="1">
              <from>
                <xdr:col>3842</xdr:col>
                <xdr:colOff>200025</xdr:colOff>
                <xdr:row>720885</xdr:row>
                <xdr:rowOff>95250</xdr:rowOff>
              </from>
              <to>
                <xdr:col>3848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300" r:id="rId257"/>
      </mc:Fallback>
    </mc:AlternateContent>
    <mc:AlternateContent xmlns:mc="http://schemas.openxmlformats.org/markup-compatibility/2006">
      <mc:Choice Requires="x14">
        <oleObject progId="Equation.3" shapeId="2301" r:id="rId258">
          <objectPr defaultSize="0" autoPict="0" r:id="rId7">
            <anchor moveWithCells="1" sizeWithCells="1">
              <from>
                <xdr:col>3842</xdr:col>
                <xdr:colOff>200025</xdr:colOff>
                <xdr:row>786421</xdr:row>
                <xdr:rowOff>95250</xdr:rowOff>
              </from>
              <to>
                <xdr:col>3848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301" r:id="rId258"/>
      </mc:Fallback>
    </mc:AlternateContent>
    <mc:AlternateContent xmlns:mc="http://schemas.openxmlformats.org/markup-compatibility/2006">
      <mc:Choice Requires="x14">
        <oleObject progId="Equation.3" shapeId="2302" r:id="rId259">
          <objectPr defaultSize="0" autoPict="0" r:id="rId7">
            <anchor moveWithCells="1" sizeWithCells="1">
              <from>
                <xdr:col>3842</xdr:col>
                <xdr:colOff>200025</xdr:colOff>
                <xdr:row>851957</xdr:row>
                <xdr:rowOff>95250</xdr:rowOff>
              </from>
              <to>
                <xdr:col>3848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302" r:id="rId259"/>
      </mc:Fallback>
    </mc:AlternateContent>
    <mc:AlternateContent xmlns:mc="http://schemas.openxmlformats.org/markup-compatibility/2006">
      <mc:Choice Requires="x14">
        <oleObject progId="Equation.3" shapeId="2303" r:id="rId260">
          <objectPr defaultSize="0" autoPict="0" r:id="rId7">
            <anchor moveWithCells="1" sizeWithCells="1">
              <from>
                <xdr:col>3842</xdr:col>
                <xdr:colOff>200025</xdr:colOff>
                <xdr:row>917493</xdr:row>
                <xdr:rowOff>95250</xdr:rowOff>
              </from>
              <to>
                <xdr:col>3848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303" r:id="rId260"/>
      </mc:Fallback>
    </mc:AlternateContent>
    <mc:AlternateContent xmlns:mc="http://schemas.openxmlformats.org/markup-compatibility/2006">
      <mc:Choice Requires="x14">
        <oleObject progId="Equation.3" shapeId="2304" r:id="rId261">
          <objectPr defaultSize="0" autoPict="0" r:id="rId7">
            <anchor moveWithCells="1" sizeWithCells="1">
              <from>
                <xdr:col>3842</xdr:col>
                <xdr:colOff>200025</xdr:colOff>
                <xdr:row>983029</xdr:row>
                <xdr:rowOff>95250</xdr:rowOff>
              </from>
              <to>
                <xdr:col>3848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304" r:id="rId261"/>
      </mc:Fallback>
    </mc:AlternateContent>
    <mc:AlternateContent xmlns:mc="http://schemas.openxmlformats.org/markup-compatibility/2006">
      <mc:Choice Requires="x14">
        <oleObject progId="Equation.3" shapeId="2305" r:id="rId262">
          <objectPr defaultSize="0" autoPict="0" r:id="rId7">
            <anchor moveWithCells="1" sizeWithCells="1">
              <from>
                <xdr:col>4098</xdr:col>
                <xdr:colOff>200025</xdr:colOff>
                <xdr:row>10</xdr:row>
                <xdr:rowOff>95250</xdr:rowOff>
              </from>
              <to>
                <xdr:col>4104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305" r:id="rId262"/>
      </mc:Fallback>
    </mc:AlternateContent>
    <mc:AlternateContent xmlns:mc="http://schemas.openxmlformats.org/markup-compatibility/2006">
      <mc:Choice Requires="x14">
        <oleObject progId="Equation.3" shapeId="2306" r:id="rId263">
          <objectPr defaultSize="0" autoPict="0" r:id="rId7">
            <anchor moveWithCells="1" sizeWithCells="1">
              <from>
                <xdr:col>4098</xdr:col>
                <xdr:colOff>200025</xdr:colOff>
                <xdr:row>65525</xdr:row>
                <xdr:rowOff>95250</xdr:rowOff>
              </from>
              <to>
                <xdr:col>4104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306" r:id="rId263"/>
      </mc:Fallback>
    </mc:AlternateContent>
    <mc:AlternateContent xmlns:mc="http://schemas.openxmlformats.org/markup-compatibility/2006">
      <mc:Choice Requires="x14">
        <oleObject progId="Equation.3" shapeId="2307" r:id="rId264">
          <objectPr defaultSize="0" autoPict="0" r:id="rId7">
            <anchor moveWithCells="1" sizeWithCells="1">
              <from>
                <xdr:col>4098</xdr:col>
                <xdr:colOff>200025</xdr:colOff>
                <xdr:row>131061</xdr:row>
                <xdr:rowOff>95250</xdr:rowOff>
              </from>
              <to>
                <xdr:col>4104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307" r:id="rId264"/>
      </mc:Fallback>
    </mc:AlternateContent>
    <mc:AlternateContent xmlns:mc="http://schemas.openxmlformats.org/markup-compatibility/2006">
      <mc:Choice Requires="x14">
        <oleObject progId="Equation.3" shapeId="2308" r:id="rId265">
          <objectPr defaultSize="0" autoPict="0" r:id="rId7">
            <anchor moveWithCells="1" sizeWithCells="1">
              <from>
                <xdr:col>4098</xdr:col>
                <xdr:colOff>200025</xdr:colOff>
                <xdr:row>196597</xdr:row>
                <xdr:rowOff>95250</xdr:rowOff>
              </from>
              <to>
                <xdr:col>4104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308" r:id="rId265"/>
      </mc:Fallback>
    </mc:AlternateContent>
    <mc:AlternateContent xmlns:mc="http://schemas.openxmlformats.org/markup-compatibility/2006">
      <mc:Choice Requires="x14">
        <oleObject progId="Equation.3" shapeId="2309" r:id="rId266">
          <objectPr defaultSize="0" autoPict="0" r:id="rId7">
            <anchor moveWithCells="1" sizeWithCells="1">
              <from>
                <xdr:col>4098</xdr:col>
                <xdr:colOff>200025</xdr:colOff>
                <xdr:row>262133</xdr:row>
                <xdr:rowOff>95250</xdr:rowOff>
              </from>
              <to>
                <xdr:col>4104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309" r:id="rId266"/>
      </mc:Fallback>
    </mc:AlternateContent>
    <mc:AlternateContent xmlns:mc="http://schemas.openxmlformats.org/markup-compatibility/2006">
      <mc:Choice Requires="x14">
        <oleObject progId="Equation.3" shapeId="2310" r:id="rId267">
          <objectPr defaultSize="0" autoPict="0" r:id="rId7">
            <anchor moveWithCells="1" sizeWithCells="1">
              <from>
                <xdr:col>4098</xdr:col>
                <xdr:colOff>200025</xdr:colOff>
                <xdr:row>327669</xdr:row>
                <xdr:rowOff>95250</xdr:rowOff>
              </from>
              <to>
                <xdr:col>4104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310" r:id="rId267"/>
      </mc:Fallback>
    </mc:AlternateContent>
    <mc:AlternateContent xmlns:mc="http://schemas.openxmlformats.org/markup-compatibility/2006">
      <mc:Choice Requires="x14">
        <oleObject progId="Equation.3" shapeId="2311" r:id="rId268">
          <objectPr defaultSize="0" autoPict="0" r:id="rId7">
            <anchor moveWithCells="1" sizeWithCells="1">
              <from>
                <xdr:col>4098</xdr:col>
                <xdr:colOff>200025</xdr:colOff>
                <xdr:row>393205</xdr:row>
                <xdr:rowOff>95250</xdr:rowOff>
              </from>
              <to>
                <xdr:col>4104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311" r:id="rId268"/>
      </mc:Fallback>
    </mc:AlternateContent>
    <mc:AlternateContent xmlns:mc="http://schemas.openxmlformats.org/markup-compatibility/2006">
      <mc:Choice Requires="x14">
        <oleObject progId="Equation.3" shapeId="2312" r:id="rId269">
          <objectPr defaultSize="0" autoPict="0" r:id="rId7">
            <anchor moveWithCells="1" sizeWithCells="1">
              <from>
                <xdr:col>4098</xdr:col>
                <xdr:colOff>200025</xdr:colOff>
                <xdr:row>458741</xdr:row>
                <xdr:rowOff>95250</xdr:rowOff>
              </from>
              <to>
                <xdr:col>4104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312" r:id="rId269"/>
      </mc:Fallback>
    </mc:AlternateContent>
    <mc:AlternateContent xmlns:mc="http://schemas.openxmlformats.org/markup-compatibility/2006">
      <mc:Choice Requires="x14">
        <oleObject progId="Equation.3" shapeId="2313" r:id="rId270">
          <objectPr defaultSize="0" autoPict="0" r:id="rId7">
            <anchor moveWithCells="1" sizeWithCells="1">
              <from>
                <xdr:col>4098</xdr:col>
                <xdr:colOff>200025</xdr:colOff>
                <xdr:row>524277</xdr:row>
                <xdr:rowOff>95250</xdr:rowOff>
              </from>
              <to>
                <xdr:col>4104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313" r:id="rId270"/>
      </mc:Fallback>
    </mc:AlternateContent>
    <mc:AlternateContent xmlns:mc="http://schemas.openxmlformats.org/markup-compatibility/2006">
      <mc:Choice Requires="x14">
        <oleObject progId="Equation.3" shapeId="2314" r:id="rId271">
          <objectPr defaultSize="0" autoPict="0" r:id="rId7">
            <anchor moveWithCells="1" sizeWithCells="1">
              <from>
                <xdr:col>4098</xdr:col>
                <xdr:colOff>200025</xdr:colOff>
                <xdr:row>589813</xdr:row>
                <xdr:rowOff>95250</xdr:rowOff>
              </from>
              <to>
                <xdr:col>4104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314" r:id="rId271"/>
      </mc:Fallback>
    </mc:AlternateContent>
    <mc:AlternateContent xmlns:mc="http://schemas.openxmlformats.org/markup-compatibility/2006">
      <mc:Choice Requires="x14">
        <oleObject progId="Equation.3" shapeId="2315" r:id="rId272">
          <objectPr defaultSize="0" autoPict="0" r:id="rId7">
            <anchor moveWithCells="1" sizeWithCells="1">
              <from>
                <xdr:col>4098</xdr:col>
                <xdr:colOff>200025</xdr:colOff>
                <xdr:row>655349</xdr:row>
                <xdr:rowOff>95250</xdr:rowOff>
              </from>
              <to>
                <xdr:col>4104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315" r:id="rId272"/>
      </mc:Fallback>
    </mc:AlternateContent>
    <mc:AlternateContent xmlns:mc="http://schemas.openxmlformats.org/markup-compatibility/2006">
      <mc:Choice Requires="x14">
        <oleObject progId="Equation.3" shapeId="2316" r:id="rId273">
          <objectPr defaultSize="0" autoPict="0" r:id="rId7">
            <anchor moveWithCells="1" sizeWithCells="1">
              <from>
                <xdr:col>4098</xdr:col>
                <xdr:colOff>200025</xdr:colOff>
                <xdr:row>720885</xdr:row>
                <xdr:rowOff>95250</xdr:rowOff>
              </from>
              <to>
                <xdr:col>4104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316" r:id="rId273"/>
      </mc:Fallback>
    </mc:AlternateContent>
    <mc:AlternateContent xmlns:mc="http://schemas.openxmlformats.org/markup-compatibility/2006">
      <mc:Choice Requires="x14">
        <oleObject progId="Equation.3" shapeId="2317" r:id="rId274">
          <objectPr defaultSize="0" autoPict="0" r:id="rId7">
            <anchor moveWithCells="1" sizeWithCells="1">
              <from>
                <xdr:col>4098</xdr:col>
                <xdr:colOff>200025</xdr:colOff>
                <xdr:row>786421</xdr:row>
                <xdr:rowOff>95250</xdr:rowOff>
              </from>
              <to>
                <xdr:col>4104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317" r:id="rId274"/>
      </mc:Fallback>
    </mc:AlternateContent>
    <mc:AlternateContent xmlns:mc="http://schemas.openxmlformats.org/markup-compatibility/2006">
      <mc:Choice Requires="x14">
        <oleObject progId="Equation.3" shapeId="2318" r:id="rId275">
          <objectPr defaultSize="0" autoPict="0" r:id="rId7">
            <anchor moveWithCells="1" sizeWithCells="1">
              <from>
                <xdr:col>4098</xdr:col>
                <xdr:colOff>200025</xdr:colOff>
                <xdr:row>851957</xdr:row>
                <xdr:rowOff>95250</xdr:rowOff>
              </from>
              <to>
                <xdr:col>4104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318" r:id="rId275"/>
      </mc:Fallback>
    </mc:AlternateContent>
    <mc:AlternateContent xmlns:mc="http://schemas.openxmlformats.org/markup-compatibility/2006">
      <mc:Choice Requires="x14">
        <oleObject progId="Equation.3" shapeId="2319" r:id="rId276">
          <objectPr defaultSize="0" autoPict="0" r:id="rId7">
            <anchor moveWithCells="1" sizeWithCells="1">
              <from>
                <xdr:col>4098</xdr:col>
                <xdr:colOff>200025</xdr:colOff>
                <xdr:row>917493</xdr:row>
                <xdr:rowOff>95250</xdr:rowOff>
              </from>
              <to>
                <xdr:col>4104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319" r:id="rId276"/>
      </mc:Fallback>
    </mc:AlternateContent>
    <mc:AlternateContent xmlns:mc="http://schemas.openxmlformats.org/markup-compatibility/2006">
      <mc:Choice Requires="x14">
        <oleObject progId="Equation.3" shapeId="2320" r:id="rId277">
          <objectPr defaultSize="0" autoPict="0" r:id="rId7">
            <anchor moveWithCells="1" sizeWithCells="1">
              <from>
                <xdr:col>4098</xdr:col>
                <xdr:colOff>200025</xdr:colOff>
                <xdr:row>983029</xdr:row>
                <xdr:rowOff>95250</xdr:rowOff>
              </from>
              <to>
                <xdr:col>4104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320" r:id="rId277"/>
      </mc:Fallback>
    </mc:AlternateContent>
    <mc:AlternateContent xmlns:mc="http://schemas.openxmlformats.org/markup-compatibility/2006">
      <mc:Choice Requires="x14">
        <oleObject progId="Equation.3" shapeId="2321" r:id="rId278">
          <objectPr defaultSize="0" autoPict="0" r:id="rId7">
            <anchor moveWithCells="1" sizeWithCells="1">
              <from>
                <xdr:col>4354</xdr:col>
                <xdr:colOff>200025</xdr:colOff>
                <xdr:row>10</xdr:row>
                <xdr:rowOff>95250</xdr:rowOff>
              </from>
              <to>
                <xdr:col>4360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321" r:id="rId278"/>
      </mc:Fallback>
    </mc:AlternateContent>
    <mc:AlternateContent xmlns:mc="http://schemas.openxmlformats.org/markup-compatibility/2006">
      <mc:Choice Requires="x14">
        <oleObject progId="Equation.3" shapeId="2322" r:id="rId279">
          <objectPr defaultSize="0" autoPict="0" r:id="rId7">
            <anchor moveWithCells="1" sizeWithCells="1">
              <from>
                <xdr:col>4354</xdr:col>
                <xdr:colOff>200025</xdr:colOff>
                <xdr:row>65525</xdr:row>
                <xdr:rowOff>95250</xdr:rowOff>
              </from>
              <to>
                <xdr:col>4360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322" r:id="rId279"/>
      </mc:Fallback>
    </mc:AlternateContent>
    <mc:AlternateContent xmlns:mc="http://schemas.openxmlformats.org/markup-compatibility/2006">
      <mc:Choice Requires="x14">
        <oleObject progId="Equation.3" shapeId="2323" r:id="rId280">
          <objectPr defaultSize="0" autoPict="0" r:id="rId7">
            <anchor moveWithCells="1" sizeWithCells="1">
              <from>
                <xdr:col>4354</xdr:col>
                <xdr:colOff>200025</xdr:colOff>
                <xdr:row>131061</xdr:row>
                <xdr:rowOff>95250</xdr:rowOff>
              </from>
              <to>
                <xdr:col>4360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323" r:id="rId280"/>
      </mc:Fallback>
    </mc:AlternateContent>
    <mc:AlternateContent xmlns:mc="http://schemas.openxmlformats.org/markup-compatibility/2006">
      <mc:Choice Requires="x14">
        <oleObject progId="Equation.3" shapeId="2324" r:id="rId281">
          <objectPr defaultSize="0" autoPict="0" r:id="rId7">
            <anchor moveWithCells="1" sizeWithCells="1">
              <from>
                <xdr:col>4354</xdr:col>
                <xdr:colOff>200025</xdr:colOff>
                <xdr:row>196597</xdr:row>
                <xdr:rowOff>95250</xdr:rowOff>
              </from>
              <to>
                <xdr:col>4360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324" r:id="rId281"/>
      </mc:Fallback>
    </mc:AlternateContent>
    <mc:AlternateContent xmlns:mc="http://schemas.openxmlformats.org/markup-compatibility/2006">
      <mc:Choice Requires="x14">
        <oleObject progId="Equation.3" shapeId="2325" r:id="rId282">
          <objectPr defaultSize="0" autoPict="0" r:id="rId7">
            <anchor moveWithCells="1" sizeWithCells="1">
              <from>
                <xdr:col>4354</xdr:col>
                <xdr:colOff>200025</xdr:colOff>
                <xdr:row>262133</xdr:row>
                <xdr:rowOff>95250</xdr:rowOff>
              </from>
              <to>
                <xdr:col>4360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325" r:id="rId282"/>
      </mc:Fallback>
    </mc:AlternateContent>
    <mc:AlternateContent xmlns:mc="http://schemas.openxmlformats.org/markup-compatibility/2006">
      <mc:Choice Requires="x14">
        <oleObject progId="Equation.3" shapeId="2326" r:id="rId283">
          <objectPr defaultSize="0" autoPict="0" r:id="rId7">
            <anchor moveWithCells="1" sizeWithCells="1">
              <from>
                <xdr:col>4354</xdr:col>
                <xdr:colOff>200025</xdr:colOff>
                <xdr:row>327669</xdr:row>
                <xdr:rowOff>95250</xdr:rowOff>
              </from>
              <to>
                <xdr:col>4360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326" r:id="rId283"/>
      </mc:Fallback>
    </mc:AlternateContent>
    <mc:AlternateContent xmlns:mc="http://schemas.openxmlformats.org/markup-compatibility/2006">
      <mc:Choice Requires="x14">
        <oleObject progId="Equation.3" shapeId="2327" r:id="rId284">
          <objectPr defaultSize="0" autoPict="0" r:id="rId7">
            <anchor moveWithCells="1" sizeWithCells="1">
              <from>
                <xdr:col>4354</xdr:col>
                <xdr:colOff>200025</xdr:colOff>
                <xdr:row>393205</xdr:row>
                <xdr:rowOff>95250</xdr:rowOff>
              </from>
              <to>
                <xdr:col>4360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327" r:id="rId284"/>
      </mc:Fallback>
    </mc:AlternateContent>
    <mc:AlternateContent xmlns:mc="http://schemas.openxmlformats.org/markup-compatibility/2006">
      <mc:Choice Requires="x14">
        <oleObject progId="Equation.3" shapeId="2328" r:id="rId285">
          <objectPr defaultSize="0" autoPict="0" r:id="rId7">
            <anchor moveWithCells="1" sizeWithCells="1">
              <from>
                <xdr:col>4354</xdr:col>
                <xdr:colOff>200025</xdr:colOff>
                <xdr:row>458741</xdr:row>
                <xdr:rowOff>95250</xdr:rowOff>
              </from>
              <to>
                <xdr:col>4360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328" r:id="rId285"/>
      </mc:Fallback>
    </mc:AlternateContent>
    <mc:AlternateContent xmlns:mc="http://schemas.openxmlformats.org/markup-compatibility/2006">
      <mc:Choice Requires="x14">
        <oleObject progId="Equation.3" shapeId="2329" r:id="rId286">
          <objectPr defaultSize="0" autoPict="0" r:id="rId7">
            <anchor moveWithCells="1" sizeWithCells="1">
              <from>
                <xdr:col>4354</xdr:col>
                <xdr:colOff>200025</xdr:colOff>
                <xdr:row>524277</xdr:row>
                <xdr:rowOff>95250</xdr:rowOff>
              </from>
              <to>
                <xdr:col>4360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329" r:id="rId286"/>
      </mc:Fallback>
    </mc:AlternateContent>
    <mc:AlternateContent xmlns:mc="http://schemas.openxmlformats.org/markup-compatibility/2006">
      <mc:Choice Requires="x14">
        <oleObject progId="Equation.3" shapeId="2330" r:id="rId287">
          <objectPr defaultSize="0" autoPict="0" r:id="rId7">
            <anchor moveWithCells="1" sizeWithCells="1">
              <from>
                <xdr:col>4354</xdr:col>
                <xdr:colOff>200025</xdr:colOff>
                <xdr:row>589813</xdr:row>
                <xdr:rowOff>95250</xdr:rowOff>
              </from>
              <to>
                <xdr:col>4360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330" r:id="rId287"/>
      </mc:Fallback>
    </mc:AlternateContent>
    <mc:AlternateContent xmlns:mc="http://schemas.openxmlformats.org/markup-compatibility/2006">
      <mc:Choice Requires="x14">
        <oleObject progId="Equation.3" shapeId="2331" r:id="rId288">
          <objectPr defaultSize="0" autoPict="0" r:id="rId7">
            <anchor moveWithCells="1" sizeWithCells="1">
              <from>
                <xdr:col>4354</xdr:col>
                <xdr:colOff>200025</xdr:colOff>
                <xdr:row>655349</xdr:row>
                <xdr:rowOff>95250</xdr:rowOff>
              </from>
              <to>
                <xdr:col>4360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331" r:id="rId288"/>
      </mc:Fallback>
    </mc:AlternateContent>
    <mc:AlternateContent xmlns:mc="http://schemas.openxmlformats.org/markup-compatibility/2006">
      <mc:Choice Requires="x14">
        <oleObject progId="Equation.3" shapeId="2332" r:id="rId289">
          <objectPr defaultSize="0" autoPict="0" r:id="rId7">
            <anchor moveWithCells="1" sizeWithCells="1">
              <from>
                <xdr:col>4354</xdr:col>
                <xdr:colOff>200025</xdr:colOff>
                <xdr:row>720885</xdr:row>
                <xdr:rowOff>95250</xdr:rowOff>
              </from>
              <to>
                <xdr:col>4360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332" r:id="rId289"/>
      </mc:Fallback>
    </mc:AlternateContent>
    <mc:AlternateContent xmlns:mc="http://schemas.openxmlformats.org/markup-compatibility/2006">
      <mc:Choice Requires="x14">
        <oleObject progId="Equation.3" shapeId="2333" r:id="rId290">
          <objectPr defaultSize="0" autoPict="0" r:id="rId7">
            <anchor moveWithCells="1" sizeWithCells="1">
              <from>
                <xdr:col>4354</xdr:col>
                <xdr:colOff>200025</xdr:colOff>
                <xdr:row>786421</xdr:row>
                <xdr:rowOff>95250</xdr:rowOff>
              </from>
              <to>
                <xdr:col>4360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333" r:id="rId290"/>
      </mc:Fallback>
    </mc:AlternateContent>
    <mc:AlternateContent xmlns:mc="http://schemas.openxmlformats.org/markup-compatibility/2006">
      <mc:Choice Requires="x14">
        <oleObject progId="Equation.3" shapeId="2334" r:id="rId291">
          <objectPr defaultSize="0" autoPict="0" r:id="rId7">
            <anchor moveWithCells="1" sizeWithCells="1">
              <from>
                <xdr:col>4354</xdr:col>
                <xdr:colOff>200025</xdr:colOff>
                <xdr:row>851957</xdr:row>
                <xdr:rowOff>95250</xdr:rowOff>
              </from>
              <to>
                <xdr:col>4360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334" r:id="rId291"/>
      </mc:Fallback>
    </mc:AlternateContent>
    <mc:AlternateContent xmlns:mc="http://schemas.openxmlformats.org/markup-compatibility/2006">
      <mc:Choice Requires="x14">
        <oleObject progId="Equation.3" shapeId="2335" r:id="rId292">
          <objectPr defaultSize="0" autoPict="0" r:id="rId7">
            <anchor moveWithCells="1" sizeWithCells="1">
              <from>
                <xdr:col>4354</xdr:col>
                <xdr:colOff>200025</xdr:colOff>
                <xdr:row>917493</xdr:row>
                <xdr:rowOff>95250</xdr:rowOff>
              </from>
              <to>
                <xdr:col>4360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335" r:id="rId292"/>
      </mc:Fallback>
    </mc:AlternateContent>
    <mc:AlternateContent xmlns:mc="http://schemas.openxmlformats.org/markup-compatibility/2006">
      <mc:Choice Requires="x14">
        <oleObject progId="Equation.3" shapeId="2336" r:id="rId293">
          <objectPr defaultSize="0" autoPict="0" r:id="rId7">
            <anchor moveWithCells="1" sizeWithCells="1">
              <from>
                <xdr:col>4354</xdr:col>
                <xdr:colOff>200025</xdr:colOff>
                <xdr:row>983029</xdr:row>
                <xdr:rowOff>95250</xdr:rowOff>
              </from>
              <to>
                <xdr:col>4360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336" r:id="rId293"/>
      </mc:Fallback>
    </mc:AlternateContent>
    <mc:AlternateContent xmlns:mc="http://schemas.openxmlformats.org/markup-compatibility/2006">
      <mc:Choice Requires="x14">
        <oleObject progId="Equation.3" shapeId="2337" r:id="rId294">
          <objectPr defaultSize="0" autoPict="0" r:id="rId7">
            <anchor moveWithCells="1" sizeWithCells="1">
              <from>
                <xdr:col>4610</xdr:col>
                <xdr:colOff>200025</xdr:colOff>
                <xdr:row>10</xdr:row>
                <xdr:rowOff>95250</xdr:rowOff>
              </from>
              <to>
                <xdr:col>4616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337" r:id="rId294"/>
      </mc:Fallback>
    </mc:AlternateContent>
    <mc:AlternateContent xmlns:mc="http://schemas.openxmlformats.org/markup-compatibility/2006">
      <mc:Choice Requires="x14">
        <oleObject progId="Equation.3" shapeId="2338" r:id="rId295">
          <objectPr defaultSize="0" autoPict="0" r:id="rId7">
            <anchor moveWithCells="1" sizeWithCells="1">
              <from>
                <xdr:col>4610</xdr:col>
                <xdr:colOff>200025</xdr:colOff>
                <xdr:row>65525</xdr:row>
                <xdr:rowOff>95250</xdr:rowOff>
              </from>
              <to>
                <xdr:col>4616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338" r:id="rId295"/>
      </mc:Fallback>
    </mc:AlternateContent>
    <mc:AlternateContent xmlns:mc="http://schemas.openxmlformats.org/markup-compatibility/2006">
      <mc:Choice Requires="x14">
        <oleObject progId="Equation.3" shapeId="2339" r:id="rId296">
          <objectPr defaultSize="0" autoPict="0" r:id="rId7">
            <anchor moveWithCells="1" sizeWithCells="1">
              <from>
                <xdr:col>4610</xdr:col>
                <xdr:colOff>200025</xdr:colOff>
                <xdr:row>131061</xdr:row>
                <xdr:rowOff>95250</xdr:rowOff>
              </from>
              <to>
                <xdr:col>4616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339" r:id="rId296"/>
      </mc:Fallback>
    </mc:AlternateContent>
    <mc:AlternateContent xmlns:mc="http://schemas.openxmlformats.org/markup-compatibility/2006">
      <mc:Choice Requires="x14">
        <oleObject progId="Equation.3" shapeId="2340" r:id="rId297">
          <objectPr defaultSize="0" autoPict="0" r:id="rId7">
            <anchor moveWithCells="1" sizeWithCells="1">
              <from>
                <xdr:col>4610</xdr:col>
                <xdr:colOff>200025</xdr:colOff>
                <xdr:row>196597</xdr:row>
                <xdr:rowOff>95250</xdr:rowOff>
              </from>
              <to>
                <xdr:col>4616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340" r:id="rId297"/>
      </mc:Fallback>
    </mc:AlternateContent>
    <mc:AlternateContent xmlns:mc="http://schemas.openxmlformats.org/markup-compatibility/2006">
      <mc:Choice Requires="x14">
        <oleObject progId="Equation.3" shapeId="2341" r:id="rId298">
          <objectPr defaultSize="0" autoPict="0" r:id="rId7">
            <anchor moveWithCells="1" sizeWithCells="1">
              <from>
                <xdr:col>4610</xdr:col>
                <xdr:colOff>200025</xdr:colOff>
                <xdr:row>262133</xdr:row>
                <xdr:rowOff>95250</xdr:rowOff>
              </from>
              <to>
                <xdr:col>4616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341" r:id="rId298"/>
      </mc:Fallback>
    </mc:AlternateContent>
    <mc:AlternateContent xmlns:mc="http://schemas.openxmlformats.org/markup-compatibility/2006">
      <mc:Choice Requires="x14">
        <oleObject progId="Equation.3" shapeId="2342" r:id="rId299">
          <objectPr defaultSize="0" autoPict="0" r:id="rId7">
            <anchor moveWithCells="1" sizeWithCells="1">
              <from>
                <xdr:col>4610</xdr:col>
                <xdr:colOff>200025</xdr:colOff>
                <xdr:row>327669</xdr:row>
                <xdr:rowOff>95250</xdr:rowOff>
              </from>
              <to>
                <xdr:col>4616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342" r:id="rId299"/>
      </mc:Fallback>
    </mc:AlternateContent>
    <mc:AlternateContent xmlns:mc="http://schemas.openxmlformats.org/markup-compatibility/2006">
      <mc:Choice Requires="x14">
        <oleObject progId="Equation.3" shapeId="2343" r:id="rId300">
          <objectPr defaultSize="0" autoPict="0" r:id="rId7">
            <anchor moveWithCells="1" sizeWithCells="1">
              <from>
                <xdr:col>4610</xdr:col>
                <xdr:colOff>200025</xdr:colOff>
                <xdr:row>393205</xdr:row>
                <xdr:rowOff>95250</xdr:rowOff>
              </from>
              <to>
                <xdr:col>4616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343" r:id="rId300"/>
      </mc:Fallback>
    </mc:AlternateContent>
    <mc:AlternateContent xmlns:mc="http://schemas.openxmlformats.org/markup-compatibility/2006">
      <mc:Choice Requires="x14">
        <oleObject progId="Equation.3" shapeId="2344" r:id="rId301">
          <objectPr defaultSize="0" autoPict="0" r:id="rId7">
            <anchor moveWithCells="1" sizeWithCells="1">
              <from>
                <xdr:col>4610</xdr:col>
                <xdr:colOff>200025</xdr:colOff>
                <xdr:row>458741</xdr:row>
                <xdr:rowOff>95250</xdr:rowOff>
              </from>
              <to>
                <xdr:col>4616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344" r:id="rId301"/>
      </mc:Fallback>
    </mc:AlternateContent>
    <mc:AlternateContent xmlns:mc="http://schemas.openxmlformats.org/markup-compatibility/2006">
      <mc:Choice Requires="x14">
        <oleObject progId="Equation.3" shapeId="2345" r:id="rId302">
          <objectPr defaultSize="0" autoPict="0" r:id="rId7">
            <anchor moveWithCells="1" sizeWithCells="1">
              <from>
                <xdr:col>4610</xdr:col>
                <xdr:colOff>200025</xdr:colOff>
                <xdr:row>524277</xdr:row>
                <xdr:rowOff>95250</xdr:rowOff>
              </from>
              <to>
                <xdr:col>4616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345" r:id="rId302"/>
      </mc:Fallback>
    </mc:AlternateContent>
    <mc:AlternateContent xmlns:mc="http://schemas.openxmlformats.org/markup-compatibility/2006">
      <mc:Choice Requires="x14">
        <oleObject progId="Equation.3" shapeId="2346" r:id="rId303">
          <objectPr defaultSize="0" autoPict="0" r:id="rId7">
            <anchor moveWithCells="1" sizeWithCells="1">
              <from>
                <xdr:col>4610</xdr:col>
                <xdr:colOff>200025</xdr:colOff>
                <xdr:row>589813</xdr:row>
                <xdr:rowOff>95250</xdr:rowOff>
              </from>
              <to>
                <xdr:col>4616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346" r:id="rId303"/>
      </mc:Fallback>
    </mc:AlternateContent>
    <mc:AlternateContent xmlns:mc="http://schemas.openxmlformats.org/markup-compatibility/2006">
      <mc:Choice Requires="x14">
        <oleObject progId="Equation.3" shapeId="2347" r:id="rId304">
          <objectPr defaultSize="0" autoPict="0" r:id="rId7">
            <anchor moveWithCells="1" sizeWithCells="1">
              <from>
                <xdr:col>4610</xdr:col>
                <xdr:colOff>200025</xdr:colOff>
                <xdr:row>655349</xdr:row>
                <xdr:rowOff>95250</xdr:rowOff>
              </from>
              <to>
                <xdr:col>4616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347" r:id="rId304"/>
      </mc:Fallback>
    </mc:AlternateContent>
    <mc:AlternateContent xmlns:mc="http://schemas.openxmlformats.org/markup-compatibility/2006">
      <mc:Choice Requires="x14">
        <oleObject progId="Equation.3" shapeId="2348" r:id="rId305">
          <objectPr defaultSize="0" autoPict="0" r:id="rId7">
            <anchor moveWithCells="1" sizeWithCells="1">
              <from>
                <xdr:col>4610</xdr:col>
                <xdr:colOff>200025</xdr:colOff>
                <xdr:row>720885</xdr:row>
                <xdr:rowOff>95250</xdr:rowOff>
              </from>
              <to>
                <xdr:col>4616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348" r:id="rId305"/>
      </mc:Fallback>
    </mc:AlternateContent>
    <mc:AlternateContent xmlns:mc="http://schemas.openxmlformats.org/markup-compatibility/2006">
      <mc:Choice Requires="x14">
        <oleObject progId="Equation.3" shapeId="2349" r:id="rId306">
          <objectPr defaultSize="0" autoPict="0" r:id="rId7">
            <anchor moveWithCells="1" sizeWithCells="1">
              <from>
                <xdr:col>4610</xdr:col>
                <xdr:colOff>200025</xdr:colOff>
                <xdr:row>786421</xdr:row>
                <xdr:rowOff>95250</xdr:rowOff>
              </from>
              <to>
                <xdr:col>4616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349" r:id="rId306"/>
      </mc:Fallback>
    </mc:AlternateContent>
    <mc:AlternateContent xmlns:mc="http://schemas.openxmlformats.org/markup-compatibility/2006">
      <mc:Choice Requires="x14">
        <oleObject progId="Equation.3" shapeId="2350" r:id="rId307">
          <objectPr defaultSize="0" autoPict="0" r:id="rId7">
            <anchor moveWithCells="1" sizeWithCells="1">
              <from>
                <xdr:col>4610</xdr:col>
                <xdr:colOff>200025</xdr:colOff>
                <xdr:row>851957</xdr:row>
                <xdr:rowOff>95250</xdr:rowOff>
              </from>
              <to>
                <xdr:col>4616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350" r:id="rId307"/>
      </mc:Fallback>
    </mc:AlternateContent>
    <mc:AlternateContent xmlns:mc="http://schemas.openxmlformats.org/markup-compatibility/2006">
      <mc:Choice Requires="x14">
        <oleObject progId="Equation.3" shapeId="2351" r:id="rId308">
          <objectPr defaultSize="0" autoPict="0" r:id="rId7">
            <anchor moveWithCells="1" sizeWithCells="1">
              <from>
                <xdr:col>4610</xdr:col>
                <xdr:colOff>200025</xdr:colOff>
                <xdr:row>917493</xdr:row>
                <xdr:rowOff>95250</xdr:rowOff>
              </from>
              <to>
                <xdr:col>4616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351" r:id="rId308"/>
      </mc:Fallback>
    </mc:AlternateContent>
    <mc:AlternateContent xmlns:mc="http://schemas.openxmlformats.org/markup-compatibility/2006">
      <mc:Choice Requires="x14">
        <oleObject progId="Equation.3" shapeId="2352" r:id="rId309">
          <objectPr defaultSize="0" autoPict="0" r:id="rId7">
            <anchor moveWithCells="1" sizeWithCells="1">
              <from>
                <xdr:col>4610</xdr:col>
                <xdr:colOff>200025</xdr:colOff>
                <xdr:row>983029</xdr:row>
                <xdr:rowOff>95250</xdr:rowOff>
              </from>
              <to>
                <xdr:col>4616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352" r:id="rId309"/>
      </mc:Fallback>
    </mc:AlternateContent>
    <mc:AlternateContent xmlns:mc="http://schemas.openxmlformats.org/markup-compatibility/2006">
      <mc:Choice Requires="x14">
        <oleObject progId="Equation.3" shapeId="2353" r:id="rId310">
          <objectPr defaultSize="0" autoPict="0" r:id="rId7">
            <anchor moveWithCells="1" sizeWithCells="1">
              <from>
                <xdr:col>4866</xdr:col>
                <xdr:colOff>200025</xdr:colOff>
                <xdr:row>10</xdr:row>
                <xdr:rowOff>95250</xdr:rowOff>
              </from>
              <to>
                <xdr:col>4872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353" r:id="rId310"/>
      </mc:Fallback>
    </mc:AlternateContent>
    <mc:AlternateContent xmlns:mc="http://schemas.openxmlformats.org/markup-compatibility/2006">
      <mc:Choice Requires="x14">
        <oleObject progId="Equation.3" shapeId="2354" r:id="rId311">
          <objectPr defaultSize="0" autoPict="0" r:id="rId7">
            <anchor moveWithCells="1" sizeWithCells="1">
              <from>
                <xdr:col>4866</xdr:col>
                <xdr:colOff>200025</xdr:colOff>
                <xdr:row>65525</xdr:row>
                <xdr:rowOff>95250</xdr:rowOff>
              </from>
              <to>
                <xdr:col>4872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354" r:id="rId311"/>
      </mc:Fallback>
    </mc:AlternateContent>
    <mc:AlternateContent xmlns:mc="http://schemas.openxmlformats.org/markup-compatibility/2006">
      <mc:Choice Requires="x14">
        <oleObject progId="Equation.3" shapeId="2355" r:id="rId312">
          <objectPr defaultSize="0" autoPict="0" r:id="rId7">
            <anchor moveWithCells="1" sizeWithCells="1">
              <from>
                <xdr:col>4866</xdr:col>
                <xdr:colOff>200025</xdr:colOff>
                <xdr:row>131061</xdr:row>
                <xdr:rowOff>95250</xdr:rowOff>
              </from>
              <to>
                <xdr:col>4872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355" r:id="rId312"/>
      </mc:Fallback>
    </mc:AlternateContent>
    <mc:AlternateContent xmlns:mc="http://schemas.openxmlformats.org/markup-compatibility/2006">
      <mc:Choice Requires="x14">
        <oleObject progId="Equation.3" shapeId="2356" r:id="rId313">
          <objectPr defaultSize="0" autoPict="0" r:id="rId7">
            <anchor moveWithCells="1" sizeWithCells="1">
              <from>
                <xdr:col>4866</xdr:col>
                <xdr:colOff>200025</xdr:colOff>
                <xdr:row>196597</xdr:row>
                <xdr:rowOff>95250</xdr:rowOff>
              </from>
              <to>
                <xdr:col>4872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356" r:id="rId313"/>
      </mc:Fallback>
    </mc:AlternateContent>
    <mc:AlternateContent xmlns:mc="http://schemas.openxmlformats.org/markup-compatibility/2006">
      <mc:Choice Requires="x14">
        <oleObject progId="Equation.3" shapeId="2357" r:id="rId314">
          <objectPr defaultSize="0" autoPict="0" r:id="rId7">
            <anchor moveWithCells="1" sizeWithCells="1">
              <from>
                <xdr:col>4866</xdr:col>
                <xdr:colOff>200025</xdr:colOff>
                <xdr:row>262133</xdr:row>
                <xdr:rowOff>95250</xdr:rowOff>
              </from>
              <to>
                <xdr:col>4872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357" r:id="rId314"/>
      </mc:Fallback>
    </mc:AlternateContent>
    <mc:AlternateContent xmlns:mc="http://schemas.openxmlformats.org/markup-compatibility/2006">
      <mc:Choice Requires="x14">
        <oleObject progId="Equation.3" shapeId="2358" r:id="rId315">
          <objectPr defaultSize="0" autoPict="0" r:id="rId7">
            <anchor moveWithCells="1" sizeWithCells="1">
              <from>
                <xdr:col>4866</xdr:col>
                <xdr:colOff>200025</xdr:colOff>
                <xdr:row>327669</xdr:row>
                <xdr:rowOff>95250</xdr:rowOff>
              </from>
              <to>
                <xdr:col>4872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358" r:id="rId315"/>
      </mc:Fallback>
    </mc:AlternateContent>
    <mc:AlternateContent xmlns:mc="http://schemas.openxmlformats.org/markup-compatibility/2006">
      <mc:Choice Requires="x14">
        <oleObject progId="Equation.3" shapeId="2359" r:id="rId316">
          <objectPr defaultSize="0" autoPict="0" r:id="rId7">
            <anchor moveWithCells="1" sizeWithCells="1">
              <from>
                <xdr:col>4866</xdr:col>
                <xdr:colOff>200025</xdr:colOff>
                <xdr:row>393205</xdr:row>
                <xdr:rowOff>95250</xdr:rowOff>
              </from>
              <to>
                <xdr:col>4872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359" r:id="rId316"/>
      </mc:Fallback>
    </mc:AlternateContent>
    <mc:AlternateContent xmlns:mc="http://schemas.openxmlformats.org/markup-compatibility/2006">
      <mc:Choice Requires="x14">
        <oleObject progId="Equation.3" shapeId="2360" r:id="rId317">
          <objectPr defaultSize="0" autoPict="0" r:id="rId7">
            <anchor moveWithCells="1" sizeWithCells="1">
              <from>
                <xdr:col>4866</xdr:col>
                <xdr:colOff>200025</xdr:colOff>
                <xdr:row>458741</xdr:row>
                <xdr:rowOff>95250</xdr:rowOff>
              </from>
              <to>
                <xdr:col>4872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360" r:id="rId317"/>
      </mc:Fallback>
    </mc:AlternateContent>
    <mc:AlternateContent xmlns:mc="http://schemas.openxmlformats.org/markup-compatibility/2006">
      <mc:Choice Requires="x14">
        <oleObject progId="Equation.3" shapeId="2361" r:id="rId318">
          <objectPr defaultSize="0" autoPict="0" r:id="rId7">
            <anchor moveWithCells="1" sizeWithCells="1">
              <from>
                <xdr:col>4866</xdr:col>
                <xdr:colOff>200025</xdr:colOff>
                <xdr:row>524277</xdr:row>
                <xdr:rowOff>95250</xdr:rowOff>
              </from>
              <to>
                <xdr:col>4872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361" r:id="rId318"/>
      </mc:Fallback>
    </mc:AlternateContent>
    <mc:AlternateContent xmlns:mc="http://schemas.openxmlformats.org/markup-compatibility/2006">
      <mc:Choice Requires="x14">
        <oleObject progId="Equation.3" shapeId="2362" r:id="rId319">
          <objectPr defaultSize="0" autoPict="0" r:id="rId7">
            <anchor moveWithCells="1" sizeWithCells="1">
              <from>
                <xdr:col>4866</xdr:col>
                <xdr:colOff>200025</xdr:colOff>
                <xdr:row>589813</xdr:row>
                <xdr:rowOff>95250</xdr:rowOff>
              </from>
              <to>
                <xdr:col>4872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362" r:id="rId319"/>
      </mc:Fallback>
    </mc:AlternateContent>
    <mc:AlternateContent xmlns:mc="http://schemas.openxmlformats.org/markup-compatibility/2006">
      <mc:Choice Requires="x14">
        <oleObject progId="Equation.3" shapeId="2363" r:id="rId320">
          <objectPr defaultSize="0" autoPict="0" r:id="rId7">
            <anchor moveWithCells="1" sizeWithCells="1">
              <from>
                <xdr:col>4866</xdr:col>
                <xdr:colOff>200025</xdr:colOff>
                <xdr:row>655349</xdr:row>
                <xdr:rowOff>95250</xdr:rowOff>
              </from>
              <to>
                <xdr:col>4872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363" r:id="rId320"/>
      </mc:Fallback>
    </mc:AlternateContent>
    <mc:AlternateContent xmlns:mc="http://schemas.openxmlformats.org/markup-compatibility/2006">
      <mc:Choice Requires="x14">
        <oleObject progId="Equation.3" shapeId="2364" r:id="rId321">
          <objectPr defaultSize="0" autoPict="0" r:id="rId7">
            <anchor moveWithCells="1" sizeWithCells="1">
              <from>
                <xdr:col>4866</xdr:col>
                <xdr:colOff>200025</xdr:colOff>
                <xdr:row>720885</xdr:row>
                <xdr:rowOff>95250</xdr:rowOff>
              </from>
              <to>
                <xdr:col>4872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364" r:id="rId321"/>
      </mc:Fallback>
    </mc:AlternateContent>
    <mc:AlternateContent xmlns:mc="http://schemas.openxmlformats.org/markup-compatibility/2006">
      <mc:Choice Requires="x14">
        <oleObject progId="Equation.3" shapeId="2365" r:id="rId322">
          <objectPr defaultSize="0" autoPict="0" r:id="rId7">
            <anchor moveWithCells="1" sizeWithCells="1">
              <from>
                <xdr:col>4866</xdr:col>
                <xdr:colOff>200025</xdr:colOff>
                <xdr:row>786421</xdr:row>
                <xdr:rowOff>95250</xdr:rowOff>
              </from>
              <to>
                <xdr:col>4872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365" r:id="rId322"/>
      </mc:Fallback>
    </mc:AlternateContent>
    <mc:AlternateContent xmlns:mc="http://schemas.openxmlformats.org/markup-compatibility/2006">
      <mc:Choice Requires="x14">
        <oleObject progId="Equation.3" shapeId="2366" r:id="rId323">
          <objectPr defaultSize="0" autoPict="0" r:id="rId7">
            <anchor moveWithCells="1" sizeWithCells="1">
              <from>
                <xdr:col>4866</xdr:col>
                <xdr:colOff>200025</xdr:colOff>
                <xdr:row>851957</xdr:row>
                <xdr:rowOff>95250</xdr:rowOff>
              </from>
              <to>
                <xdr:col>4872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366" r:id="rId323"/>
      </mc:Fallback>
    </mc:AlternateContent>
    <mc:AlternateContent xmlns:mc="http://schemas.openxmlformats.org/markup-compatibility/2006">
      <mc:Choice Requires="x14">
        <oleObject progId="Equation.3" shapeId="2367" r:id="rId324">
          <objectPr defaultSize="0" autoPict="0" r:id="rId7">
            <anchor moveWithCells="1" sizeWithCells="1">
              <from>
                <xdr:col>4866</xdr:col>
                <xdr:colOff>200025</xdr:colOff>
                <xdr:row>917493</xdr:row>
                <xdr:rowOff>95250</xdr:rowOff>
              </from>
              <to>
                <xdr:col>4872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367" r:id="rId324"/>
      </mc:Fallback>
    </mc:AlternateContent>
    <mc:AlternateContent xmlns:mc="http://schemas.openxmlformats.org/markup-compatibility/2006">
      <mc:Choice Requires="x14">
        <oleObject progId="Equation.3" shapeId="2368" r:id="rId325">
          <objectPr defaultSize="0" autoPict="0" r:id="rId7">
            <anchor moveWithCells="1" sizeWithCells="1">
              <from>
                <xdr:col>4866</xdr:col>
                <xdr:colOff>200025</xdr:colOff>
                <xdr:row>983029</xdr:row>
                <xdr:rowOff>95250</xdr:rowOff>
              </from>
              <to>
                <xdr:col>4872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368" r:id="rId325"/>
      </mc:Fallback>
    </mc:AlternateContent>
    <mc:AlternateContent xmlns:mc="http://schemas.openxmlformats.org/markup-compatibility/2006">
      <mc:Choice Requires="x14">
        <oleObject progId="Equation.3" shapeId="2369" r:id="rId326">
          <objectPr defaultSize="0" autoPict="0" r:id="rId7">
            <anchor moveWithCells="1" sizeWithCells="1">
              <from>
                <xdr:col>5122</xdr:col>
                <xdr:colOff>200025</xdr:colOff>
                <xdr:row>10</xdr:row>
                <xdr:rowOff>95250</xdr:rowOff>
              </from>
              <to>
                <xdr:col>5128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369" r:id="rId326"/>
      </mc:Fallback>
    </mc:AlternateContent>
    <mc:AlternateContent xmlns:mc="http://schemas.openxmlformats.org/markup-compatibility/2006">
      <mc:Choice Requires="x14">
        <oleObject progId="Equation.3" shapeId="2370" r:id="rId327">
          <objectPr defaultSize="0" autoPict="0" r:id="rId7">
            <anchor moveWithCells="1" sizeWithCells="1">
              <from>
                <xdr:col>5122</xdr:col>
                <xdr:colOff>200025</xdr:colOff>
                <xdr:row>65525</xdr:row>
                <xdr:rowOff>95250</xdr:rowOff>
              </from>
              <to>
                <xdr:col>5128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370" r:id="rId327"/>
      </mc:Fallback>
    </mc:AlternateContent>
    <mc:AlternateContent xmlns:mc="http://schemas.openxmlformats.org/markup-compatibility/2006">
      <mc:Choice Requires="x14">
        <oleObject progId="Equation.3" shapeId="2371" r:id="rId328">
          <objectPr defaultSize="0" autoPict="0" r:id="rId7">
            <anchor moveWithCells="1" sizeWithCells="1">
              <from>
                <xdr:col>5122</xdr:col>
                <xdr:colOff>200025</xdr:colOff>
                <xdr:row>131061</xdr:row>
                <xdr:rowOff>95250</xdr:rowOff>
              </from>
              <to>
                <xdr:col>5128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371" r:id="rId328"/>
      </mc:Fallback>
    </mc:AlternateContent>
    <mc:AlternateContent xmlns:mc="http://schemas.openxmlformats.org/markup-compatibility/2006">
      <mc:Choice Requires="x14">
        <oleObject progId="Equation.3" shapeId="2372" r:id="rId329">
          <objectPr defaultSize="0" autoPict="0" r:id="rId7">
            <anchor moveWithCells="1" sizeWithCells="1">
              <from>
                <xdr:col>5122</xdr:col>
                <xdr:colOff>200025</xdr:colOff>
                <xdr:row>196597</xdr:row>
                <xdr:rowOff>95250</xdr:rowOff>
              </from>
              <to>
                <xdr:col>5128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372" r:id="rId329"/>
      </mc:Fallback>
    </mc:AlternateContent>
    <mc:AlternateContent xmlns:mc="http://schemas.openxmlformats.org/markup-compatibility/2006">
      <mc:Choice Requires="x14">
        <oleObject progId="Equation.3" shapeId="2373" r:id="rId330">
          <objectPr defaultSize="0" autoPict="0" r:id="rId7">
            <anchor moveWithCells="1" sizeWithCells="1">
              <from>
                <xdr:col>5122</xdr:col>
                <xdr:colOff>200025</xdr:colOff>
                <xdr:row>262133</xdr:row>
                <xdr:rowOff>95250</xdr:rowOff>
              </from>
              <to>
                <xdr:col>5128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373" r:id="rId330"/>
      </mc:Fallback>
    </mc:AlternateContent>
    <mc:AlternateContent xmlns:mc="http://schemas.openxmlformats.org/markup-compatibility/2006">
      <mc:Choice Requires="x14">
        <oleObject progId="Equation.3" shapeId="2374" r:id="rId331">
          <objectPr defaultSize="0" autoPict="0" r:id="rId7">
            <anchor moveWithCells="1" sizeWithCells="1">
              <from>
                <xdr:col>5122</xdr:col>
                <xdr:colOff>200025</xdr:colOff>
                <xdr:row>327669</xdr:row>
                <xdr:rowOff>95250</xdr:rowOff>
              </from>
              <to>
                <xdr:col>5128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374" r:id="rId331"/>
      </mc:Fallback>
    </mc:AlternateContent>
    <mc:AlternateContent xmlns:mc="http://schemas.openxmlformats.org/markup-compatibility/2006">
      <mc:Choice Requires="x14">
        <oleObject progId="Equation.3" shapeId="2375" r:id="rId332">
          <objectPr defaultSize="0" autoPict="0" r:id="rId7">
            <anchor moveWithCells="1" sizeWithCells="1">
              <from>
                <xdr:col>5122</xdr:col>
                <xdr:colOff>200025</xdr:colOff>
                <xdr:row>393205</xdr:row>
                <xdr:rowOff>95250</xdr:rowOff>
              </from>
              <to>
                <xdr:col>5128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375" r:id="rId332"/>
      </mc:Fallback>
    </mc:AlternateContent>
    <mc:AlternateContent xmlns:mc="http://schemas.openxmlformats.org/markup-compatibility/2006">
      <mc:Choice Requires="x14">
        <oleObject progId="Equation.3" shapeId="2376" r:id="rId333">
          <objectPr defaultSize="0" autoPict="0" r:id="rId7">
            <anchor moveWithCells="1" sizeWithCells="1">
              <from>
                <xdr:col>5122</xdr:col>
                <xdr:colOff>200025</xdr:colOff>
                <xdr:row>458741</xdr:row>
                <xdr:rowOff>95250</xdr:rowOff>
              </from>
              <to>
                <xdr:col>5128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376" r:id="rId333"/>
      </mc:Fallback>
    </mc:AlternateContent>
    <mc:AlternateContent xmlns:mc="http://schemas.openxmlformats.org/markup-compatibility/2006">
      <mc:Choice Requires="x14">
        <oleObject progId="Equation.3" shapeId="2377" r:id="rId334">
          <objectPr defaultSize="0" autoPict="0" r:id="rId7">
            <anchor moveWithCells="1" sizeWithCells="1">
              <from>
                <xdr:col>5122</xdr:col>
                <xdr:colOff>200025</xdr:colOff>
                <xdr:row>524277</xdr:row>
                <xdr:rowOff>95250</xdr:rowOff>
              </from>
              <to>
                <xdr:col>5128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377" r:id="rId334"/>
      </mc:Fallback>
    </mc:AlternateContent>
    <mc:AlternateContent xmlns:mc="http://schemas.openxmlformats.org/markup-compatibility/2006">
      <mc:Choice Requires="x14">
        <oleObject progId="Equation.3" shapeId="2378" r:id="rId335">
          <objectPr defaultSize="0" autoPict="0" r:id="rId7">
            <anchor moveWithCells="1" sizeWithCells="1">
              <from>
                <xdr:col>5122</xdr:col>
                <xdr:colOff>200025</xdr:colOff>
                <xdr:row>589813</xdr:row>
                <xdr:rowOff>95250</xdr:rowOff>
              </from>
              <to>
                <xdr:col>5128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378" r:id="rId335"/>
      </mc:Fallback>
    </mc:AlternateContent>
    <mc:AlternateContent xmlns:mc="http://schemas.openxmlformats.org/markup-compatibility/2006">
      <mc:Choice Requires="x14">
        <oleObject progId="Equation.3" shapeId="2379" r:id="rId336">
          <objectPr defaultSize="0" autoPict="0" r:id="rId7">
            <anchor moveWithCells="1" sizeWithCells="1">
              <from>
                <xdr:col>5122</xdr:col>
                <xdr:colOff>200025</xdr:colOff>
                <xdr:row>655349</xdr:row>
                <xdr:rowOff>95250</xdr:rowOff>
              </from>
              <to>
                <xdr:col>5128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379" r:id="rId336"/>
      </mc:Fallback>
    </mc:AlternateContent>
    <mc:AlternateContent xmlns:mc="http://schemas.openxmlformats.org/markup-compatibility/2006">
      <mc:Choice Requires="x14">
        <oleObject progId="Equation.3" shapeId="2380" r:id="rId337">
          <objectPr defaultSize="0" autoPict="0" r:id="rId7">
            <anchor moveWithCells="1" sizeWithCells="1">
              <from>
                <xdr:col>5122</xdr:col>
                <xdr:colOff>200025</xdr:colOff>
                <xdr:row>720885</xdr:row>
                <xdr:rowOff>95250</xdr:rowOff>
              </from>
              <to>
                <xdr:col>5128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380" r:id="rId337"/>
      </mc:Fallback>
    </mc:AlternateContent>
    <mc:AlternateContent xmlns:mc="http://schemas.openxmlformats.org/markup-compatibility/2006">
      <mc:Choice Requires="x14">
        <oleObject progId="Equation.3" shapeId="2381" r:id="rId338">
          <objectPr defaultSize="0" autoPict="0" r:id="rId7">
            <anchor moveWithCells="1" sizeWithCells="1">
              <from>
                <xdr:col>5122</xdr:col>
                <xdr:colOff>200025</xdr:colOff>
                <xdr:row>786421</xdr:row>
                <xdr:rowOff>95250</xdr:rowOff>
              </from>
              <to>
                <xdr:col>5128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381" r:id="rId338"/>
      </mc:Fallback>
    </mc:AlternateContent>
    <mc:AlternateContent xmlns:mc="http://schemas.openxmlformats.org/markup-compatibility/2006">
      <mc:Choice Requires="x14">
        <oleObject progId="Equation.3" shapeId="2382" r:id="rId339">
          <objectPr defaultSize="0" autoPict="0" r:id="rId7">
            <anchor moveWithCells="1" sizeWithCells="1">
              <from>
                <xdr:col>5122</xdr:col>
                <xdr:colOff>200025</xdr:colOff>
                <xdr:row>851957</xdr:row>
                <xdr:rowOff>95250</xdr:rowOff>
              </from>
              <to>
                <xdr:col>5128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382" r:id="rId339"/>
      </mc:Fallback>
    </mc:AlternateContent>
    <mc:AlternateContent xmlns:mc="http://schemas.openxmlformats.org/markup-compatibility/2006">
      <mc:Choice Requires="x14">
        <oleObject progId="Equation.3" shapeId="2383" r:id="rId340">
          <objectPr defaultSize="0" autoPict="0" r:id="rId7">
            <anchor moveWithCells="1" sizeWithCells="1">
              <from>
                <xdr:col>5122</xdr:col>
                <xdr:colOff>200025</xdr:colOff>
                <xdr:row>917493</xdr:row>
                <xdr:rowOff>95250</xdr:rowOff>
              </from>
              <to>
                <xdr:col>5128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383" r:id="rId340"/>
      </mc:Fallback>
    </mc:AlternateContent>
    <mc:AlternateContent xmlns:mc="http://schemas.openxmlformats.org/markup-compatibility/2006">
      <mc:Choice Requires="x14">
        <oleObject progId="Equation.3" shapeId="2384" r:id="rId341">
          <objectPr defaultSize="0" autoPict="0" r:id="rId7">
            <anchor moveWithCells="1" sizeWithCells="1">
              <from>
                <xdr:col>5122</xdr:col>
                <xdr:colOff>200025</xdr:colOff>
                <xdr:row>983029</xdr:row>
                <xdr:rowOff>95250</xdr:rowOff>
              </from>
              <to>
                <xdr:col>5128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384" r:id="rId341"/>
      </mc:Fallback>
    </mc:AlternateContent>
    <mc:AlternateContent xmlns:mc="http://schemas.openxmlformats.org/markup-compatibility/2006">
      <mc:Choice Requires="x14">
        <oleObject progId="Equation.3" shapeId="2385" r:id="rId342">
          <objectPr defaultSize="0" autoPict="0" r:id="rId7">
            <anchor moveWithCells="1" sizeWithCells="1">
              <from>
                <xdr:col>5378</xdr:col>
                <xdr:colOff>200025</xdr:colOff>
                <xdr:row>10</xdr:row>
                <xdr:rowOff>95250</xdr:rowOff>
              </from>
              <to>
                <xdr:col>5384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385" r:id="rId342"/>
      </mc:Fallback>
    </mc:AlternateContent>
    <mc:AlternateContent xmlns:mc="http://schemas.openxmlformats.org/markup-compatibility/2006">
      <mc:Choice Requires="x14">
        <oleObject progId="Equation.3" shapeId="2386" r:id="rId343">
          <objectPr defaultSize="0" autoPict="0" r:id="rId7">
            <anchor moveWithCells="1" sizeWithCells="1">
              <from>
                <xdr:col>5378</xdr:col>
                <xdr:colOff>200025</xdr:colOff>
                <xdr:row>65525</xdr:row>
                <xdr:rowOff>95250</xdr:rowOff>
              </from>
              <to>
                <xdr:col>5384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386" r:id="rId343"/>
      </mc:Fallback>
    </mc:AlternateContent>
    <mc:AlternateContent xmlns:mc="http://schemas.openxmlformats.org/markup-compatibility/2006">
      <mc:Choice Requires="x14">
        <oleObject progId="Equation.3" shapeId="2387" r:id="rId344">
          <objectPr defaultSize="0" autoPict="0" r:id="rId7">
            <anchor moveWithCells="1" sizeWithCells="1">
              <from>
                <xdr:col>5378</xdr:col>
                <xdr:colOff>200025</xdr:colOff>
                <xdr:row>131061</xdr:row>
                <xdr:rowOff>95250</xdr:rowOff>
              </from>
              <to>
                <xdr:col>5384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387" r:id="rId344"/>
      </mc:Fallback>
    </mc:AlternateContent>
    <mc:AlternateContent xmlns:mc="http://schemas.openxmlformats.org/markup-compatibility/2006">
      <mc:Choice Requires="x14">
        <oleObject progId="Equation.3" shapeId="2388" r:id="rId345">
          <objectPr defaultSize="0" autoPict="0" r:id="rId7">
            <anchor moveWithCells="1" sizeWithCells="1">
              <from>
                <xdr:col>5378</xdr:col>
                <xdr:colOff>200025</xdr:colOff>
                <xdr:row>196597</xdr:row>
                <xdr:rowOff>95250</xdr:rowOff>
              </from>
              <to>
                <xdr:col>5384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388" r:id="rId345"/>
      </mc:Fallback>
    </mc:AlternateContent>
    <mc:AlternateContent xmlns:mc="http://schemas.openxmlformats.org/markup-compatibility/2006">
      <mc:Choice Requires="x14">
        <oleObject progId="Equation.3" shapeId="2389" r:id="rId346">
          <objectPr defaultSize="0" autoPict="0" r:id="rId7">
            <anchor moveWithCells="1" sizeWithCells="1">
              <from>
                <xdr:col>5378</xdr:col>
                <xdr:colOff>200025</xdr:colOff>
                <xdr:row>262133</xdr:row>
                <xdr:rowOff>95250</xdr:rowOff>
              </from>
              <to>
                <xdr:col>5384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389" r:id="rId346"/>
      </mc:Fallback>
    </mc:AlternateContent>
    <mc:AlternateContent xmlns:mc="http://schemas.openxmlformats.org/markup-compatibility/2006">
      <mc:Choice Requires="x14">
        <oleObject progId="Equation.3" shapeId="2390" r:id="rId347">
          <objectPr defaultSize="0" autoPict="0" r:id="rId7">
            <anchor moveWithCells="1" sizeWithCells="1">
              <from>
                <xdr:col>5378</xdr:col>
                <xdr:colOff>200025</xdr:colOff>
                <xdr:row>327669</xdr:row>
                <xdr:rowOff>95250</xdr:rowOff>
              </from>
              <to>
                <xdr:col>5384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390" r:id="rId347"/>
      </mc:Fallback>
    </mc:AlternateContent>
    <mc:AlternateContent xmlns:mc="http://schemas.openxmlformats.org/markup-compatibility/2006">
      <mc:Choice Requires="x14">
        <oleObject progId="Equation.3" shapeId="2391" r:id="rId348">
          <objectPr defaultSize="0" autoPict="0" r:id="rId7">
            <anchor moveWithCells="1" sizeWithCells="1">
              <from>
                <xdr:col>5378</xdr:col>
                <xdr:colOff>200025</xdr:colOff>
                <xdr:row>393205</xdr:row>
                <xdr:rowOff>95250</xdr:rowOff>
              </from>
              <to>
                <xdr:col>5384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391" r:id="rId348"/>
      </mc:Fallback>
    </mc:AlternateContent>
    <mc:AlternateContent xmlns:mc="http://schemas.openxmlformats.org/markup-compatibility/2006">
      <mc:Choice Requires="x14">
        <oleObject progId="Equation.3" shapeId="2392" r:id="rId349">
          <objectPr defaultSize="0" autoPict="0" r:id="rId7">
            <anchor moveWithCells="1" sizeWithCells="1">
              <from>
                <xdr:col>5378</xdr:col>
                <xdr:colOff>200025</xdr:colOff>
                <xdr:row>458741</xdr:row>
                <xdr:rowOff>95250</xdr:rowOff>
              </from>
              <to>
                <xdr:col>5384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392" r:id="rId349"/>
      </mc:Fallback>
    </mc:AlternateContent>
    <mc:AlternateContent xmlns:mc="http://schemas.openxmlformats.org/markup-compatibility/2006">
      <mc:Choice Requires="x14">
        <oleObject progId="Equation.3" shapeId="2393" r:id="rId350">
          <objectPr defaultSize="0" autoPict="0" r:id="rId7">
            <anchor moveWithCells="1" sizeWithCells="1">
              <from>
                <xdr:col>5378</xdr:col>
                <xdr:colOff>200025</xdr:colOff>
                <xdr:row>524277</xdr:row>
                <xdr:rowOff>95250</xdr:rowOff>
              </from>
              <to>
                <xdr:col>5384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393" r:id="rId350"/>
      </mc:Fallback>
    </mc:AlternateContent>
    <mc:AlternateContent xmlns:mc="http://schemas.openxmlformats.org/markup-compatibility/2006">
      <mc:Choice Requires="x14">
        <oleObject progId="Equation.3" shapeId="2394" r:id="rId351">
          <objectPr defaultSize="0" autoPict="0" r:id="rId7">
            <anchor moveWithCells="1" sizeWithCells="1">
              <from>
                <xdr:col>5378</xdr:col>
                <xdr:colOff>200025</xdr:colOff>
                <xdr:row>589813</xdr:row>
                <xdr:rowOff>95250</xdr:rowOff>
              </from>
              <to>
                <xdr:col>5384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394" r:id="rId351"/>
      </mc:Fallback>
    </mc:AlternateContent>
    <mc:AlternateContent xmlns:mc="http://schemas.openxmlformats.org/markup-compatibility/2006">
      <mc:Choice Requires="x14">
        <oleObject progId="Equation.3" shapeId="2395" r:id="rId352">
          <objectPr defaultSize="0" autoPict="0" r:id="rId7">
            <anchor moveWithCells="1" sizeWithCells="1">
              <from>
                <xdr:col>5378</xdr:col>
                <xdr:colOff>200025</xdr:colOff>
                <xdr:row>655349</xdr:row>
                <xdr:rowOff>95250</xdr:rowOff>
              </from>
              <to>
                <xdr:col>5384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395" r:id="rId352"/>
      </mc:Fallback>
    </mc:AlternateContent>
    <mc:AlternateContent xmlns:mc="http://schemas.openxmlformats.org/markup-compatibility/2006">
      <mc:Choice Requires="x14">
        <oleObject progId="Equation.3" shapeId="2396" r:id="rId353">
          <objectPr defaultSize="0" autoPict="0" r:id="rId7">
            <anchor moveWithCells="1" sizeWithCells="1">
              <from>
                <xdr:col>5378</xdr:col>
                <xdr:colOff>200025</xdr:colOff>
                <xdr:row>720885</xdr:row>
                <xdr:rowOff>95250</xdr:rowOff>
              </from>
              <to>
                <xdr:col>5384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396" r:id="rId353"/>
      </mc:Fallback>
    </mc:AlternateContent>
    <mc:AlternateContent xmlns:mc="http://schemas.openxmlformats.org/markup-compatibility/2006">
      <mc:Choice Requires="x14">
        <oleObject progId="Equation.3" shapeId="2397" r:id="rId354">
          <objectPr defaultSize="0" autoPict="0" r:id="rId7">
            <anchor moveWithCells="1" sizeWithCells="1">
              <from>
                <xdr:col>5378</xdr:col>
                <xdr:colOff>200025</xdr:colOff>
                <xdr:row>786421</xdr:row>
                <xdr:rowOff>95250</xdr:rowOff>
              </from>
              <to>
                <xdr:col>5384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397" r:id="rId354"/>
      </mc:Fallback>
    </mc:AlternateContent>
    <mc:AlternateContent xmlns:mc="http://schemas.openxmlformats.org/markup-compatibility/2006">
      <mc:Choice Requires="x14">
        <oleObject progId="Equation.3" shapeId="2398" r:id="rId355">
          <objectPr defaultSize="0" autoPict="0" r:id="rId7">
            <anchor moveWithCells="1" sizeWithCells="1">
              <from>
                <xdr:col>5378</xdr:col>
                <xdr:colOff>200025</xdr:colOff>
                <xdr:row>851957</xdr:row>
                <xdr:rowOff>95250</xdr:rowOff>
              </from>
              <to>
                <xdr:col>5384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398" r:id="rId355"/>
      </mc:Fallback>
    </mc:AlternateContent>
    <mc:AlternateContent xmlns:mc="http://schemas.openxmlformats.org/markup-compatibility/2006">
      <mc:Choice Requires="x14">
        <oleObject progId="Equation.3" shapeId="2399" r:id="rId356">
          <objectPr defaultSize="0" autoPict="0" r:id="rId7">
            <anchor moveWithCells="1" sizeWithCells="1">
              <from>
                <xdr:col>5378</xdr:col>
                <xdr:colOff>200025</xdr:colOff>
                <xdr:row>917493</xdr:row>
                <xdr:rowOff>95250</xdr:rowOff>
              </from>
              <to>
                <xdr:col>5384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399" r:id="rId356"/>
      </mc:Fallback>
    </mc:AlternateContent>
    <mc:AlternateContent xmlns:mc="http://schemas.openxmlformats.org/markup-compatibility/2006">
      <mc:Choice Requires="x14">
        <oleObject progId="Equation.3" shapeId="2400" r:id="rId357">
          <objectPr defaultSize="0" autoPict="0" r:id="rId7">
            <anchor moveWithCells="1" sizeWithCells="1">
              <from>
                <xdr:col>5378</xdr:col>
                <xdr:colOff>200025</xdr:colOff>
                <xdr:row>983029</xdr:row>
                <xdr:rowOff>95250</xdr:rowOff>
              </from>
              <to>
                <xdr:col>5384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400" r:id="rId357"/>
      </mc:Fallback>
    </mc:AlternateContent>
    <mc:AlternateContent xmlns:mc="http://schemas.openxmlformats.org/markup-compatibility/2006">
      <mc:Choice Requires="x14">
        <oleObject progId="Equation.3" shapeId="2401" r:id="rId358">
          <objectPr defaultSize="0" autoPict="0" r:id="rId7">
            <anchor moveWithCells="1" sizeWithCells="1">
              <from>
                <xdr:col>5634</xdr:col>
                <xdr:colOff>200025</xdr:colOff>
                <xdr:row>10</xdr:row>
                <xdr:rowOff>95250</xdr:rowOff>
              </from>
              <to>
                <xdr:col>5640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401" r:id="rId358"/>
      </mc:Fallback>
    </mc:AlternateContent>
    <mc:AlternateContent xmlns:mc="http://schemas.openxmlformats.org/markup-compatibility/2006">
      <mc:Choice Requires="x14">
        <oleObject progId="Equation.3" shapeId="2402" r:id="rId359">
          <objectPr defaultSize="0" autoPict="0" r:id="rId7">
            <anchor moveWithCells="1" sizeWithCells="1">
              <from>
                <xdr:col>5634</xdr:col>
                <xdr:colOff>200025</xdr:colOff>
                <xdr:row>65525</xdr:row>
                <xdr:rowOff>95250</xdr:rowOff>
              </from>
              <to>
                <xdr:col>5640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402" r:id="rId359"/>
      </mc:Fallback>
    </mc:AlternateContent>
    <mc:AlternateContent xmlns:mc="http://schemas.openxmlformats.org/markup-compatibility/2006">
      <mc:Choice Requires="x14">
        <oleObject progId="Equation.3" shapeId="2403" r:id="rId360">
          <objectPr defaultSize="0" autoPict="0" r:id="rId7">
            <anchor moveWithCells="1" sizeWithCells="1">
              <from>
                <xdr:col>5634</xdr:col>
                <xdr:colOff>200025</xdr:colOff>
                <xdr:row>131061</xdr:row>
                <xdr:rowOff>95250</xdr:rowOff>
              </from>
              <to>
                <xdr:col>5640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403" r:id="rId360"/>
      </mc:Fallback>
    </mc:AlternateContent>
    <mc:AlternateContent xmlns:mc="http://schemas.openxmlformats.org/markup-compatibility/2006">
      <mc:Choice Requires="x14">
        <oleObject progId="Equation.3" shapeId="2404" r:id="rId361">
          <objectPr defaultSize="0" autoPict="0" r:id="rId7">
            <anchor moveWithCells="1" sizeWithCells="1">
              <from>
                <xdr:col>5634</xdr:col>
                <xdr:colOff>200025</xdr:colOff>
                <xdr:row>196597</xdr:row>
                <xdr:rowOff>95250</xdr:rowOff>
              </from>
              <to>
                <xdr:col>5640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404" r:id="rId361"/>
      </mc:Fallback>
    </mc:AlternateContent>
    <mc:AlternateContent xmlns:mc="http://schemas.openxmlformats.org/markup-compatibility/2006">
      <mc:Choice Requires="x14">
        <oleObject progId="Equation.3" shapeId="2405" r:id="rId362">
          <objectPr defaultSize="0" autoPict="0" r:id="rId7">
            <anchor moveWithCells="1" sizeWithCells="1">
              <from>
                <xdr:col>5634</xdr:col>
                <xdr:colOff>200025</xdr:colOff>
                <xdr:row>262133</xdr:row>
                <xdr:rowOff>95250</xdr:rowOff>
              </from>
              <to>
                <xdr:col>5640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405" r:id="rId362"/>
      </mc:Fallback>
    </mc:AlternateContent>
    <mc:AlternateContent xmlns:mc="http://schemas.openxmlformats.org/markup-compatibility/2006">
      <mc:Choice Requires="x14">
        <oleObject progId="Equation.3" shapeId="2406" r:id="rId363">
          <objectPr defaultSize="0" autoPict="0" r:id="rId7">
            <anchor moveWithCells="1" sizeWithCells="1">
              <from>
                <xdr:col>5634</xdr:col>
                <xdr:colOff>200025</xdr:colOff>
                <xdr:row>327669</xdr:row>
                <xdr:rowOff>95250</xdr:rowOff>
              </from>
              <to>
                <xdr:col>5640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406" r:id="rId363"/>
      </mc:Fallback>
    </mc:AlternateContent>
    <mc:AlternateContent xmlns:mc="http://schemas.openxmlformats.org/markup-compatibility/2006">
      <mc:Choice Requires="x14">
        <oleObject progId="Equation.3" shapeId="2407" r:id="rId364">
          <objectPr defaultSize="0" autoPict="0" r:id="rId7">
            <anchor moveWithCells="1" sizeWithCells="1">
              <from>
                <xdr:col>5634</xdr:col>
                <xdr:colOff>200025</xdr:colOff>
                <xdr:row>393205</xdr:row>
                <xdr:rowOff>95250</xdr:rowOff>
              </from>
              <to>
                <xdr:col>5640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407" r:id="rId364"/>
      </mc:Fallback>
    </mc:AlternateContent>
    <mc:AlternateContent xmlns:mc="http://schemas.openxmlformats.org/markup-compatibility/2006">
      <mc:Choice Requires="x14">
        <oleObject progId="Equation.3" shapeId="2408" r:id="rId365">
          <objectPr defaultSize="0" autoPict="0" r:id="rId7">
            <anchor moveWithCells="1" sizeWithCells="1">
              <from>
                <xdr:col>5634</xdr:col>
                <xdr:colOff>200025</xdr:colOff>
                <xdr:row>458741</xdr:row>
                <xdr:rowOff>95250</xdr:rowOff>
              </from>
              <to>
                <xdr:col>5640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408" r:id="rId365"/>
      </mc:Fallback>
    </mc:AlternateContent>
    <mc:AlternateContent xmlns:mc="http://schemas.openxmlformats.org/markup-compatibility/2006">
      <mc:Choice Requires="x14">
        <oleObject progId="Equation.3" shapeId="2409" r:id="rId366">
          <objectPr defaultSize="0" autoPict="0" r:id="rId7">
            <anchor moveWithCells="1" sizeWithCells="1">
              <from>
                <xdr:col>5634</xdr:col>
                <xdr:colOff>200025</xdr:colOff>
                <xdr:row>524277</xdr:row>
                <xdr:rowOff>95250</xdr:rowOff>
              </from>
              <to>
                <xdr:col>5640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409" r:id="rId366"/>
      </mc:Fallback>
    </mc:AlternateContent>
    <mc:AlternateContent xmlns:mc="http://schemas.openxmlformats.org/markup-compatibility/2006">
      <mc:Choice Requires="x14">
        <oleObject progId="Equation.3" shapeId="2410" r:id="rId367">
          <objectPr defaultSize="0" autoPict="0" r:id="rId7">
            <anchor moveWithCells="1" sizeWithCells="1">
              <from>
                <xdr:col>5634</xdr:col>
                <xdr:colOff>200025</xdr:colOff>
                <xdr:row>589813</xdr:row>
                <xdr:rowOff>95250</xdr:rowOff>
              </from>
              <to>
                <xdr:col>5640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410" r:id="rId367"/>
      </mc:Fallback>
    </mc:AlternateContent>
    <mc:AlternateContent xmlns:mc="http://schemas.openxmlformats.org/markup-compatibility/2006">
      <mc:Choice Requires="x14">
        <oleObject progId="Equation.3" shapeId="2411" r:id="rId368">
          <objectPr defaultSize="0" autoPict="0" r:id="rId7">
            <anchor moveWithCells="1" sizeWithCells="1">
              <from>
                <xdr:col>5634</xdr:col>
                <xdr:colOff>200025</xdr:colOff>
                <xdr:row>655349</xdr:row>
                <xdr:rowOff>95250</xdr:rowOff>
              </from>
              <to>
                <xdr:col>5640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411" r:id="rId368"/>
      </mc:Fallback>
    </mc:AlternateContent>
    <mc:AlternateContent xmlns:mc="http://schemas.openxmlformats.org/markup-compatibility/2006">
      <mc:Choice Requires="x14">
        <oleObject progId="Equation.3" shapeId="2412" r:id="rId369">
          <objectPr defaultSize="0" autoPict="0" r:id="rId7">
            <anchor moveWithCells="1" sizeWithCells="1">
              <from>
                <xdr:col>5634</xdr:col>
                <xdr:colOff>200025</xdr:colOff>
                <xdr:row>720885</xdr:row>
                <xdr:rowOff>95250</xdr:rowOff>
              </from>
              <to>
                <xdr:col>5640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412" r:id="rId369"/>
      </mc:Fallback>
    </mc:AlternateContent>
    <mc:AlternateContent xmlns:mc="http://schemas.openxmlformats.org/markup-compatibility/2006">
      <mc:Choice Requires="x14">
        <oleObject progId="Equation.3" shapeId="2413" r:id="rId370">
          <objectPr defaultSize="0" autoPict="0" r:id="rId7">
            <anchor moveWithCells="1" sizeWithCells="1">
              <from>
                <xdr:col>5634</xdr:col>
                <xdr:colOff>200025</xdr:colOff>
                <xdr:row>786421</xdr:row>
                <xdr:rowOff>95250</xdr:rowOff>
              </from>
              <to>
                <xdr:col>5640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413" r:id="rId370"/>
      </mc:Fallback>
    </mc:AlternateContent>
    <mc:AlternateContent xmlns:mc="http://schemas.openxmlformats.org/markup-compatibility/2006">
      <mc:Choice Requires="x14">
        <oleObject progId="Equation.3" shapeId="2414" r:id="rId371">
          <objectPr defaultSize="0" autoPict="0" r:id="rId7">
            <anchor moveWithCells="1" sizeWithCells="1">
              <from>
                <xdr:col>5634</xdr:col>
                <xdr:colOff>200025</xdr:colOff>
                <xdr:row>851957</xdr:row>
                <xdr:rowOff>95250</xdr:rowOff>
              </from>
              <to>
                <xdr:col>5640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414" r:id="rId371"/>
      </mc:Fallback>
    </mc:AlternateContent>
    <mc:AlternateContent xmlns:mc="http://schemas.openxmlformats.org/markup-compatibility/2006">
      <mc:Choice Requires="x14">
        <oleObject progId="Equation.3" shapeId="2415" r:id="rId372">
          <objectPr defaultSize="0" autoPict="0" r:id="rId7">
            <anchor moveWithCells="1" sizeWithCells="1">
              <from>
                <xdr:col>5634</xdr:col>
                <xdr:colOff>200025</xdr:colOff>
                <xdr:row>917493</xdr:row>
                <xdr:rowOff>95250</xdr:rowOff>
              </from>
              <to>
                <xdr:col>5640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415" r:id="rId372"/>
      </mc:Fallback>
    </mc:AlternateContent>
    <mc:AlternateContent xmlns:mc="http://schemas.openxmlformats.org/markup-compatibility/2006">
      <mc:Choice Requires="x14">
        <oleObject progId="Equation.3" shapeId="2416" r:id="rId373">
          <objectPr defaultSize="0" autoPict="0" r:id="rId7">
            <anchor moveWithCells="1" sizeWithCells="1">
              <from>
                <xdr:col>5634</xdr:col>
                <xdr:colOff>200025</xdr:colOff>
                <xdr:row>983029</xdr:row>
                <xdr:rowOff>95250</xdr:rowOff>
              </from>
              <to>
                <xdr:col>5640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416" r:id="rId373"/>
      </mc:Fallback>
    </mc:AlternateContent>
    <mc:AlternateContent xmlns:mc="http://schemas.openxmlformats.org/markup-compatibility/2006">
      <mc:Choice Requires="x14">
        <oleObject progId="Equation.3" shapeId="2417" r:id="rId374">
          <objectPr defaultSize="0" autoPict="0" r:id="rId7">
            <anchor moveWithCells="1" sizeWithCells="1">
              <from>
                <xdr:col>5890</xdr:col>
                <xdr:colOff>200025</xdr:colOff>
                <xdr:row>10</xdr:row>
                <xdr:rowOff>95250</xdr:rowOff>
              </from>
              <to>
                <xdr:col>5896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417" r:id="rId374"/>
      </mc:Fallback>
    </mc:AlternateContent>
    <mc:AlternateContent xmlns:mc="http://schemas.openxmlformats.org/markup-compatibility/2006">
      <mc:Choice Requires="x14">
        <oleObject progId="Equation.3" shapeId="2418" r:id="rId375">
          <objectPr defaultSize="0" autoPict="0" r:id="rId7">
            <anchor moveWithCells="1" sizeWithCells="1">
              <from>
                <xdr:col>5890</xdr:col>
                <xdr:colOff>200025</xdr:colOff>
                <xdr:row>65525</xdr:row>
                <xdr:rowOff>95250</xdr:rowOff>
              </from>
              <to>
                <xdr:col>5896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418" r:id="rId375"/>
      </mc:Fallback>
    </mc:AlternateContent>
    <mc:AlternateContent xmlns:mc="http://schemas.openxmlformats.org/markup-compatibility/2006">
      <mc:Choice Requires="x14">
        <oleObject progId="Equation.3" shapeId="2419" r:id="rId376">
          <objectPr defaultSize="0" autoPict="0" r:id="rId7">
            <anchor moveWithCells="1" sizeWithCells="1">
              <from>
                <xdr:col>5890</xdr:col>
                <xdr:colOff>200025</xdr:colOff>
                <xdr:row>131061</xdr:row>
                <xdr:rowOff>95250</xdr:rowOff>
              </from>
              <to>
                <xdr:col>5896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419" r:id="rId376"/>
      </mc:Fallback>
    </mc:AlternateContent>
    <mc:AlternateContent xmlns:mc="http://schemas.openxmlformats.org/markup-compatibility/2006">
      <mc:Choice Requires="x14">
        <oleObject progId="Equation.3" shapeId="2420" r:id="rId377">
          <objectPr defaultSize="0" autoPict="0" r:id="rId7">
            <anchor moveWithCells="1" sizeWithCells="1">
              <from>
                <xdr:col>5890</xdr:col>
                <xdr:colOff>200025</xdr:colOff>
                <xdr:row>196597</xdr:row>
                <xdr:rowOff>95250</xdr:rowOff>
              </from>
              <to>
                <xdr:col>5896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420" r:id="rId377"/>
      </mc:Fallback>
    </mc:AlternateContent>
    <mc:AlternateContent xmlns:mc="http://schemas.openxmlformats.org/markup-compatibility/2006">
      <mc:Choice Requires="x14">
        <oleObject progId="Equation.3" shapeId="2421" r:id="rId378">
          <objectPr defaultSize="0" autoPict="0" r:id="rId7">
            <anchor moveWithCells="1" sizeWithCells="1">
              <from>
                <xdr:col>5890</xdr:col>
                <xdr:colOff>200025</xdr:colOff>
                <xdr:row>262133</xdr:row>
                <xdr:rowOff>95250</xdr:rowOff>
              </from>
              <to>
                <xdr:col>5896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421" r:id="rId378"/>
      </mc:Fallback>
    </mc:AlternateContent>
    <mc:AlternateContent xmlns:mc="http://schemas.openxmlformats.org/markup-compatibility/2006">
      <mc:Choice Requires="x14">
        <oleObject progId="Equation.3" shapeId="2422" r:id="rId379">
          <objectPr defaultSize="0" autoPict="0" r:id="rId7">
            <anchor moveWithCells="1" sizeWithCells="1">
              <from>
                <xdr:col>5890</xdr:col>
                <xdr:colOff>200025</xdr:colOff>
                <xdr:row>327669</xdr:row>
                <xdr:rowOff>95250</xdr:rowOff>
              </from>
              <to>
                <xdr:col>5896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422" r:id="rId379"/>
      </mc:Fallback>
    </mc:AlternateContent>
    <mc:AlternateContent xmlns:mc="http://schemas.openxmlformats.org/markup-compatibility/2006">
      <mc:Choice Requires="x14">
        <oleObject progId="Equation.3" shapeId="2423" r:id="rId380">
          <objectPr defaultSize="0" autoPict="0" r:id="rId7">
            <anchor moveWithCells="1" sizeWithCells="1">
              <from>
                <xdr:col>5890</xdr:col>
                <xdr:colOff>200025</xdr:colOff>
                <xdr:row>393205</xdr:row>
                <xdr:rowOff>95250</xdr:rowOff>
              </from>
              <to>
                <xdr:col>5896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423" r:id="rId380"/>
      </mc:Fallback>
    </mc:AlternateContent>
    <mc:AlternateContent xmlns:mc="http://schemas.openxmlformats.org/markup-compatibility/2006">
      <mc:Choice Requires="x14">
        <oleObject progId="Equation.3" shapeId="2424" r:id="rId381">
          <objectPr defaultSize="0" autoPict="0" r:id="rId7">
            <anchor moveWithCells="1" sizeWithCells="1">
              <from>
                <xdr:col>5890</xdr:col>
                <xdr:colOff>200025</xdr:colOff>
                <xdr:row>458741</xdr:row>
                <xdr:rowOff>95250</xdr:rowOff>
              </from>
              <to>
                <xdr:col>5896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424" r:id="rId381"/>
      </mc:Fallback>
    </mc:AlternateContent>
    <mc:AlternateContent xmlns:mc="http://schemas.openxmlformats.org/markup-compatibility/2006">
      <mc:Choice Requires="x14">
        <oleObject progId="Equation.3" shapeId="2425" r:id="rId382">
          <objectPr defaultSize="0" autoPict="0" r:id="rId7">
            <anchor moveWithCells="1" sizeWithCells="1">
              <from>
                <xdr:col>5890</xdr:col>
                <xdr:colOff>200025</xdr:colOff>
                <xdr:row>524277</xdr:row>
                <xdr:rowOff>95250</xdr:rowOff>
              </from>
              <to>
                <xdr:col>5896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425" r:id="rId382"/>
      </mc:Fallback>
    </mc:AlternateContent>
    <mc:AlternateContent xmlns:mc="http://schemas.openxmlformats.org/markup-compatibility/2006">
      <mc:Choice Requires="x14">
        <oleObject progId="Equation.3" shapeId="2426" r:id="rId383">
          <objectPr defaultSize="0" autoPict="0" r:id="rId7">
            <anchor moveWithCells="1" sizeWithCells="1">
              <from>
                <xdr:col>5890</xdr:col>
                <xdr:colOff>200025</xdr:colOff>
                <xdr:row>589813</xdr:row>
                <xdr:rowOff>95250</xdr:rowOff>
              </from>
              <to>
                <xdr:col>5896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426" r:id="rId383"/>
      </mc:Fallback>
    </mc:AlternateContent>
    <mc:AlternateContent xmlns:mc="http://schemas.openxmlformats.org/markup-compatibility/2006">
      <mc:Choice Requires="x14">
        <oleObject progId="Equation.3" shapeId="2427" r:id="rId384">
          <objectPr defaultSize="0" autoPict="0" r:id="rId7">
            <anchor moveWithCells="1" sizeWithCells="1">
              <from>
                <xdr:col>5890</xdr:col>
                <xdr:colOff>200025</xdr:colOff>
                <xdr:row>655349</xdr:row>
                <xdr:rowOff>95250</xdr:rowOff>
              </from>
              <to>
                <xdr:col>5896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427" r:id="rId384"/>
      </mc:Fallback>
    </mc:AlternateContent>
    <mc:AlternateContent xmlns:mc="http://schemas.openxmlformats.org/markup-compatibility/2006">
      <mc:Choice Requires="x14">
        <oleObject progId="Equation.3" shapeId="2428" r:id="rId385">
          <objectPr defaultSize="0" autoPict="0" r:id="rId7">
            <anchor moveWithCells="1" sizeWithCells="1">
              <from>
                <xdr:col>5890</xdr:col>
                <xdr:colOff>200025</xdr:colOff>
                <xdr:row>720885</xdr:row>
                <xdr:rowOff>95250</xdr:rowOff>
              </from>
              <to>
                <xdr:col>5896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428" r:id="rId385"/>
      </mc:Fallback>
    </mc:AlternateContent>
    <mc:AlternateContent xmlns:mc="http://schemas.openxmlformats.org/markup-compatibility/2006">
      <mc:Choice Requires="x14">
        <oleObject progId="Equation.3" shapeId="2429" r:id="rId386">
          <objectPr defaultSize="0" autoPict="0" r:id="rId7">
            <anchor moveWithCells="1" sizeWithCells="1">
              <from>
                <xdr:col>5890</xdr:col>
                <xdr:colOff>200025</xdr:colOff>
                <xdr:row>786421</xdr:row>
                <xdr:rowOff>95250</xdr:rowOff>
              </from>
              <to>
                <xdr:col>5896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429" r:id="rId386"/>
      </mc:Fallback>
    </mc:AlternateContent>
    <mc:AlternateContent xmlns:mc="http://schemas.openxmlformats.org/markup-compatibility/2006">
      <mc:Choice Requires="x14">
        <oleObject progId="Equation.3" shapeId="2430" r:id="rId387">
          <objectPr defaultSize="0" autoPict="0" r:id="rId7">
            <anchor moveWithCells="1" sizeWithCells="1">
              <from>
                <xdr:col>5890</xdr:col>
                <xdr:colOff>200025</xdr:colOff>
                <xdr:row>851957</xdr:row>
                <xdr:rowOff>95250</xdr:rowOff>
              </from>
              <to>
                <xdr:col>5896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430" r:id="rId387"/>
      </mc:Fallback>
    </mc:AlternateContent>
    <mc:AlternateContent xmlns:mc="http://schemas.openxmlformats.org/markup-compatibility/2006">
      <mc:Choice Requires="x14">
        <oleObject progId="Equation.3" shapeId="2431" r:id="rId388">
          <objectPr defaultSize="0" autoPict="0" r:id="rId7">
            <anchor moveWithCells="1" sizeWithCells="1">
              <from>
                <xdr:col>5890</xdr:col>
                <xdr:colOff>200025</xdr:colOff>
                <xdr:row>917493</xdr:row>
                <xdr:rowOff>95250</xdr:rowOff>
              </from>
              <to>
                <xdr:col>5896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431" r:id="rId388"/>
      </mc:Fallback>
    </mc:AlternateContent>
    <mc:AlternateContent xmlns:mc="http://schemas.openxmlformats.org/markup-compatibility/2006">
      <mc:Choice Requires="x14">
        <oleObject progId="Equation.3" shapeId="2432" r:id="rId389">
          <objectPr defaultSize="0" autoPict="0" r:id="rId7">
            <anchor moveWithCells="1" sizeWithCells="1">
              <from>
                <xdr:col>5890</xdr:col>
                <xdr:colOff>200025</xdr:colOff>
                <xdr:row>983029</xdr:row>
                <xdr:rowOff>95250</xdr:rowOff>
              </from>
              <to>
                <xdr:col>5896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432" r:id="rId389"/>
      </mc:Fallback>
    </mc:AlternateContent>
    <mc:AlternateContent xmlns:mc="http://schemas.openxmlformats.org/markup-compatibility/2006">
      <mc:Choice Requires="x14">
        <oleObject progId="Equation.3" shapeId="2433" r:id="rId390">
          <objectPr defaultSize="0" autoPict="0" r:id="rId7">
            <anchor moveWithCells="1" sizeWithCells="1">
              <from>
                <xdr:col>6146</xdr:col>
                <xdr:colOff>200025</xdr:colOff>
                <xdr:row>10</xdr:row>
                <xdr:rowOff>95250</xdr:rowOff>
              </from>
              <to>
                <xdr:col>6152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433" r:id="rId390"/>
      </mc:Fallback>
    </mc:AlternateContent>
    <mc:AlternateContent xmlns:mc="http://schemas.openxmlformats.org/markup-compatibility/2006">
      <mc:Choice Requires="x14">
        <oleObject progId="Equation.3" shapeId="2434" r:id="rId391">
          <objectPr defaultSize="0" autoPict="0" r:id="rId7">
            <anchor moveWithCells="1" sizeWithCells="1">
              <from>
                <xdr:col>6146</xdr:col>
                <xdr:colOff>200025</xdr:colOff>
                <xdr:row>65525</xdr:row>
                <xdr:rowOff>95250</xdr:rowOff>
              </from>
              <to>
                <xdr:col>6152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434" r:id="rId391"/>
      </mc:Fallback>
    </mc:AlternateContent>
    <mc:AlternateContent xmlns:mc="http://schemas.openxmlformats.org/markup-compatibility/2006">
      <mc:Choice Requires="x14">
        <oleObject progId="Equation.3" shapeId="2435" r:id="rId392">
          <objectPr defaultSize="0" autoPict="0" r:id="rId7">
            <anchor moveWithCells="1" sizeWithCells="1">
              <from>
                <xdr:col>6146</xdr:col>
                <xdr:colOff>200025</xdr:colOff>
                <xdr:row>131061</xdr:row>
                <xdr:rowOff>95250</xdr:rowOff>
              </from>
              <to>
                <xdr:col>6152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435" r:id="rId392"/>
      </mc:Fallback>
    </mc:AlternateContent>
    <mc:AlternateContent xmlns:mc="http://schemas.openxmlformats.org/markup-compatibility/2006">
      <mc:Choice Requires="x14">
        <oleObject progId="Equation.3" shapeId="2436" r:id="rId393">
          <objectPr defaultSize="0" autoPict="0" r:id="rId7">
            <anchor moveWithCells="1" sizeWithCells="1">
              <from>
                <xdr:col>6146</xdr:col>
                <xdr:colOff>200025</xdr:colOff>
                <xdr:row>196597</xdr:row>
                <xdr:rowOff>95250</xdr:rowOff>
              </from>
              <to>
                <xdr:col>6152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436" r:id="rId393"/>
      </mc:Fallback>
    </mc:AlternateContent>
    <mc:AlternateContent xmlns:mc="http://schemas.openxmlformats.org/markup-compatibility/2006">
      <mc:Choice Requires="x14">
        <oleObject progId="Equation.3" shapeId="2437" r:id="rId394">
          <objectPr defaultSize="0" autoPict="0" r:id="rId7">
            <anchor moveWithCells="1" sizeWithCells="1">
              <from>
                <xdr:col>6146</xdr:col>
                <xdr:colOff>200025</xdr:colOff>
                <xdr:row>262133</xdr:row>
                <xdr:rowOff>95250</xdr:rowOff>
              </from>
              <to>
                <xdr:col>6152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437" r:id="rId394"/>
      </mc:Fallback>
    </mc:AlternateContent>
    <mc:AlternateContent xmlns:mc="http://schemas.openxmlformats.org/markup-compatibility/2006">
      <mc:Choice Requires="x14">
        <oleObject progId="Equation.3" shapeId="2438" r:id="rId395">
          <objectPr defaultSize="0" autoPict="0" r:id="rId7">
            <anchor moveWithCells="1" sizeWithCells="1">
              <from>
                <xdr:col>6146</xdr:col>
                <xdr:colOff>200025</xdr:colOff>
                <xdr:row>327669</xdr:row>
                <xdr:rowOff>95250</xdr:rowOff>
              </from>
              <to>
                <xdr:col>6152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438" r:id="rId395"/>
      </mc:Fallback>
    </mc:AlternateContent>
    <mc:AlternateContent xmlns:mc="http://schemas.openxmlformats.org/markup-compatibility/2006">
      <mc:Choice Requires="x14">
        <oleObject progId="Equation.3" shapeId="2439" r:id="rId396">
          <objectPr defaultSize="0" autoPict="0" r:id="rId7">
            <anchor moveWithCells="1" sizeWithCells="1">
              <from>
                <xdr:col>6146</xdr:col>
                <xdr:colOff>200025</xdr:colOff>
                <xdr:row>393205</xdr:row>
                <xdr:rowOff>95250</xdr:rowOff>
              </from>
              <to>
                <xdr:col>6152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439" r:id="rId396"/>
      </mc:Fallback>
    </mc:AlternateContent>
    <mc:AlternateContent xmlns:mc="http://schemas.openxmlformats.org/markup-compatibility/2006">
      <mc:Choice Requires="x14">
        <oleObject progId="Equation.3" shapeId="2440" r:id="rId397">
          <objectPr defaultSize="0" autoPict="0" r:id="rId7">
            <anchor moveWithCells="1" sizeWithCells="1">
              <from>
                <xdr:col>6146</xdr:col>
                <xdr:colOff>200025</xdr:colOff>
                <xdr:row>458741</xdr:row>
                <xdr:rowOff>95250</xdr:rowOff>
              </from>
              <to>
                <xdr:col>6152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440" r:id="rId397"/>
      </mc:Fallback>
    </mc:AlternateContent>
    <mc:AlternateContent xmlns:mc="http://schemas.openxmlformats.org/markup-compatibility/2006">
      <mc:Choice Requires="x14">
        <oleObject progId="Equation.3" shapeId="2441" r:id="rId398">
          <objectPr defaultSize="0" autoPict="0" r:id="rId7">
            <anchor moveWithCells="1" sizeWithCells="1">
              <from>
                <xdr:col>6146</xdr:col>
                <xdr:colOff>200025</xdr:colOff>
                <xdr:row>524277</xdr:row>
                <xdr:rowOff>95250</xdr:rowOff>
              </from>
              <to>
                <xdr:col>6152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441" r:id="rId398"/>
      </mc:Fallback>
    </mc:AlternateContent>
    <mc:AlternateContent xmlns:mc="http://schemas.openxmlformats.org/markup-compatibility/2006">
      <mc:Choice Requires="x14">
        <oleObject progId="Equation.3" shapeId="2442" r:id="rId399">
          <objectPr defaultSize="0" autoPict="0" r:id="rId7">
            <anchor moveWithCells="1" sizeWithCells="1">
              <from>
                <xdr:col>6146</xdr:col>
                <xdr:colOff>200025</xdr:colOff>
                <xdr:row>589813</xdr:row>
                <xdr:rowOff>95250</xdr:rowOff>
              </from>
              <to>
                <xdr:col>6152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442" r:id="rId399"/>
      </mc:Fallback>
    </mc:AlternateContent>
    <mc:AlternateContent xmlns:mc="http://schemas.openxmlformats.org/markup-compatibility/2006">
      <mc:Choice Requires="x14">
        <oleObject progId="Equation.3" shapeId="2443" r:id="rId400">
          <objectPr defaultSize="0" autoPict="0" r:id="rId7">
            <anchor moveWithCells="1" sizeWithCells="1">
              <from>
                <xdr:col>6146</xdr:col>
                <xdr:colOff>200025</xdr:colOff>
                <xdr:row>655349</xdr:row>
                <xdr:rowOff>95250</xdr:rowOff>
              </from>
              <to>
                <xdr:col>6152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443" r:id="rId400"/>
      </mc:Fallback>
    </mc:AlternateContent>
    <mc:AlternateContent xmlns:mc="http://schemas.openxmlformats.org/markup-compatibility/2006">
      <mc:Choice Requires="x14">
        <oleObject progId="Equation.3" shapeId="2444" r:id="rId401">
          <objectPr defaultSize="0" autoPict="0" r:id="rId7">
            <anchor moveWithCells="1" sizeWithCells="1">
              <from>
                <xdr:col>6146</xdr:col>
                <xdr:colOff>200025</xdr:colOff>
                <xdr:row>720885</xdr:row>
                <xdr:rowOff>95250</xdr:rowOff>
              </from>
              <to>
                <xdr:col>6152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444" r:id="rId401"/>
      </mc:Fallback>
    </mc:AlternateContent>
    <mc:AlternateContent xmlns:mc="http://schemas.openxmlformats.org/markup-compatibility/2006">
      <mc:Choice Requires="x14">
        <oleObject progId="Equation.3" shapeId="2445" r:id="rId402">
          <objectPr defaultSize="0" autoPict="0" r:id="rId7">
            <anchor moveWithCells="1" sizeWithCells="1">
              <from>
                <xdr:col>6146</xdr:col>
                <xdr:colOff>200025</xdr:colOff>
                <xdr:row>786421</xdr:row>
                <xdr:rowOff>95250</xdr:rowOff>
              </from>
              <to>
                <xdr:col>6152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445" r:id="rId402"/>
      </mc:Fallback>
    </mc:AlternateContent>
    <mc:AlternateContent xmlns:mc="http://schemas.openxmlformats.org/markup-compatibility/2006">
      <mc:Choice Requires="x14">
        <oleObject progId="Equation.3" shapeId="2446" r:id="rId403">
          <objectPr defaultSize="0" autoPict="0" r:id="rId7">
            <anchor moveWithCells="1" sizeWithCells="1">
              <from>
                <xdr:col>6146</xdr:col>
                <xdr:colOff>200025</xdr:colOff>
                <xdr:row>851957</xdr:row>
                <xdr:rowOff>95250</xdr:rowOff>
              </from>
              <to>
                <xdr:col>6152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446" r:id="rId403"/>
      </mc:Fallback>
    </mc:AlternateContent>
    <mc:AlternateContent xmlns:mc="http://schemas.openxmlformats.org/markup-compatibility/2006">
      <mc:Choice Requires="x14">
        <oleObject progId="Equation.3" shapeId="2447" r:id="rId404">
          <objectPr defaultSize="0" autoPict="0" r:id="rId7">
            <anchor moveWithCells="1" sizeWithCells="1">
              <from>
                <xdr:col>6146</xdr:col>
                <xdr:colOff>200025</xdr:colOff>
                <xdr:row>917493</xdr:row>
                <xdr:rowOff>95250</xdr:rowOff>
              </from>
              <to>
                <xdr:col>6152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447" r:id="rId404"/>
      </mc:Fallback>
    </mc:AlternateContent>
    <mc:AlternateContent xmlns:mc="http://schemas.openxmlformats.org/markup-compatibility/2006">
      <mc:Choice Requires="x14">
        <oleObject progId="Equation.3" shapeId="2448" r:id="rId405">
          <objectPr defaultSize="0" autoPict="0" r:id="rId7">
            <anchor moveWithCells="1" sizeWithCells="1">
              <from>
                <xdr:col>6146</xdr:col>
                <xdr:colOff>200025</xdr:colOff>
                <xdr:row>983029</xdr:row>
                <xdr:rowOff>95250</xdr:rowOff>
              </from>
              <to>
                <xdr:col>6152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448" r:id="rId405"/>
      </mc:Fallback>
    </mc:AlternateContent>
    <mc:AlternateContent xmlns:mc="http://schemas.openxmlformats.org/markup-compatibility/2006">
      <mc:Choice Requires="x14">
        <oleObject progId="Equation.3" shapeId="2449" r:id="rId406">
          <objectPr defaultSize="0" autoPict="0" r:id="rId7">
            <anchor moveWithCells="1" sizeWithCells="1">
              <from>
                <xdr:col>6402</xdr:col>
                <xdr:colOff>200025</xdr:colOff>
                <xdr:row>10</xdr:row>
                <xdr:rowOff>95250</xdr:rowOff>
              </from>
              <to>
                <xdr:col>6408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449" r:id="rId406"/>
      </mc:Fallback>
    </mc:AlternateContent>
    <mc:AlternateContent xmlns:mc="http://schemas.openxmlformats.org/markup-compatibility/2006">
      <mc:Choice Requires="x14">
        <oleObject progId="Equation.3" shapeId="2450" r:id="rId407">
          <objectPr defaultSize="0" autoPict="0" r:id="rId7">
            <anchor moveWithCells="1" sizeWithCells="1">
              <from>
                <xdr:col>6402</xdr:col>
                <xdr:colOff>200025</xdr:colOff>
                <xdr:row>65525</xdr:row>
                <xdr:rowOff>95250</xdr:rowOff>
              </from>
              <to>
                <xdr:col>6408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450" r:id="rId407"/>
      </mc:Fallback>
    </mc:AlternateContent>
    <mc:AlternateContent xmlns:mc="http://schemas.openxmlformats.org/markup-compatibility/2006">
      <mc:Choice Requires="x14">
        <oleObject progId="Equation.3" shapeId="2451" r:id="rId408">
          <objectPr defaultSize="0" autoPict="0" r:id="rId7">
            <anchor moveWithCells="1" sizeWithCells="1">
              <from>
                <xdr:col>6402</xdr:col>
                <xdr:colOff>200025</xdr:colOff>
                <xdr:row>131061</xdr:row>
                <xdr:rowOff>95250</xdr:rowOff>
              </from>
              <to>
                <xdr:col>6408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451" r:id="rId408"/>
      </mc:Fallback>
    </mc:AlternateContent>
    <mc:AlternateContent xmlns:mc="http://schemas.openxmlformats.org/markup-compatibility/2006">
      <mc:Choice Requires="x14">
        <oleObject progId="Equation.3" shapeId="2452" r:id="rId409">
          <objectPr defaultSize="0" autoPict="0" r:id="rId7">
            <anchor moveWithCells="1" sizeWithCells="1">
              <from>
                <xdr:col>6402</xdr:col>
                <xdr:colOff>200025</xdr:colOff>
                <xdr:row>196597</xdr:row>
                <xdr:rowOff>95250</xdr:rowOff>
              </from>
              <to>
                <xdr:col>6408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452" r:id="rId409"/>
      </mc:Fallback>
    </mc:AlternateContent>
    <mc:AlternateContent xmlns:mc="http://schemas.openxmlformats.org/markup-compatibility/2006">
      <mc:Choice Requires="x14">
        <oleObject progId="Equation.3" shapeId="2453" r:id="rId410">
          <objectPr defaultSize="0" autoPict="0" r:id="rId7">
            <anchor moveWithCells="1" sizeWithCells="1">
              <from>
                <xdr:col>6402</xdr:col>
                <xdr:colOff>200025</xdr:colOff>
                <xdr:row>262133</xdr:row>
                <xdr:rowOff>95250</xdr:rowOff>
              </from>
              <to>
                <xdr:col>6408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453" r:id="rId410"/>
      </mc:Fallback>
    </mc:AlternateContent>
    <mc:AlternateContent xmlns:mc="http://schemas.openxmlformats.org/markup-compatibility/2006">
      <mc:Choice Requires="x14">
        <oleObject progId="Equation.3" shapeId="2454" r:id="rId411">
          <objectPr defaultSize="0" autoPict="0" r:id="rId7">
            <anchor moveWithCells="1" sizeWithCells="1">
              <from>
                <xdr:col>6402</xdr:col>
                <xdr:colOff>200025</xdr:colOff>
                <xdr:row>327669</xdr:row>
                <xdr:rowOff>95250</xdr:rowOff>
              </from>
              <to>
                <xdr:col>6408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454" r:id="rId411"/>
      </mc:Fallback>
    </mc:AlternateContent>
    <mc:AlternateContent xmlns:mc="http://schemas.openxmlformats.org/markup-compatibility/2006">
      <mc:Choice Requires="x14">
        <oleObject progId="Equation.3" shapeId="2455" r:id="rId412">
          <objectPr defaultSize="0" autoPict="0" r:id="rId7">
            <anchor moveWithCells="1" sizeWithCells="1">
              <from>
                <xdr:col>6402</xdr:col>
                <xdr:colOff>200025</xdr:colOff>
                <xdr:row>393205</xdr:row>
                <xdr:rowOff>95250</xdr:rowOff>
              </from>
              <to>
                <xdr:col>6408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455" r:id="rId412"/>
      </mc:Fallback>
    </mc:AlternateContent>
    <mc:AlternateContent xmlns:mc="http://schemas.openxmlformats.org/markup-compatibility/2006">
      <mc:Choice Requires="x14">
        <oleObject progId="Equation.3" shapeId="2456" r:id="rId413">
          <objectPr defaultSize="0" autoPict="0" r:id="rId7">
            <anchor moveWithCells="1" sizeWithCells="1">
              <from>
                <xdr:col>6402</xdr:col>
                <xdr:colOff>200025</xdr:colOff>
                <xdr:row>458741</xdr:row>
                <xdr:rowOff>95250</xdr:rowOff>
              </from>
              <to>
                <xdr:col>6408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456" r:id="rId413"/>
      </mc:Fallback>
    </mc:AlternateContent>
    <mc:AlternateContent xmlns:mc="http://schemas.openxmlformats.org/markup-compatibility/2006">
      <mc:Choice Requires="x14">
        <oleObject progId="Equation.3" shapeId="2457" r:id="rId414">
          <objectPr defaultSize="0" autoPict="0" r:id="rId7">
            <anchor moveWithCells="1" sizeWithCells="1">
              <from>
                <xdr:col>6402</xdr:col>
                <xdr:colOff>200025</xdr:colOff>
                <xdr:row>524277</xdr:row>
                <xdr:rowOff>95250</xdr:rowOff>
              </from>
              <to>
                <xdr:col>6408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457" r:id="rId414"/>
      </mc:Fallback>
    </mc:AlternateContent>
    <mc:AlternateContent xmlns:mc="http://schemas.openxmlformats.org/markup-compatibility/2006">
      <mc:Choice Requires="x14">
        <oleObject progId="Equation.3" shapeId="2458" r:id="rId415">
          <objectPr defaultSize="0" autoPict="0" r:id="rId7">
            <anchor moveWithCells="1" sizeWithCells="1">
              <from>
                <xdr:col>6402</xdr:col>
                <xdr:colOff>200025</xdr:colOff>
                <xdr:row>589813</xdr:row>
                <xdr:rowOff>95250</xdr:rowOff>
              </from>
              <to>
                <xdr:col>6408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458" r:id="rId415"/>
      </mc:Fallback>
    </mc:AlternateContent>
    <mc:AlternateContent xmlns:mc="http://schemas.openxmlformats.org/markup-compatibility/2006">
      <mc:Choice Requires="x14">
        <oleObject progId="Equation.3" shapeId="2459" r:id="rId416">
          <objectPr defaultSize="0" autoPict="0" r:id="rId7">
            <anchor moveWithCells="1" sizeWithCells="1">
              <from>
                <xdr:col>6402</xdr:col>
                <xdr:colOff>200025</xdr:colOff>
                <xdr:row>655349</xdr:row>
                <xdr:rowOff>95250</xdr:rowOff>
              </from>
              <to>
                <xdr:col>6408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459" r:id="rId416"/>
      </mc:Fallback>
    </mc:AlternateContent>
    <mc:AlternateContent xmlns:mc="http://schemas.openxmlformats.org/markup-compatibility/2006">
      <mc:Choice Requires="x14">
        <oleObject progId="Equation.3" shapeId="2460" r:id="rId417">
          <objectPr defaultSize="0" autoPict="0" r:id="rId7">
            <anchor moveWithCells="1" sizeWithCells="1">
              <from>
                <xdr:col>6402</xdr:col>
                <xdr:colOff>200025</xdr:colOff>
                <xdr:row>720885</xdr:row>
                <xdr:rowOff>95250</xdr:rowOff>
              </from>
              <to>
                <xdr:col>6408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460" r:id="rId417"/>
      </mc:Fallback>
    </mc:AlternateContent>
    <mc:AlternateContent xmlns:mc="http://schemas.openxmlformats.org/markup-compatibility/2006">
      <mc:Choice Requires="x14">
        <oleObject progId="Equation.3" shapeId="2461" r:id="rId418">
          <objectPr defaultSize="0" autoPict="0" r:id="rId7">
            <anchor moveWithCells="1" sizeWithCells="1">
              <from>
                <xdr:col>6402</xdr:col>
                <xdr:colOff>200025</xdr:colOff>
                <xdr:row>786421</xdr:row>
                <xdr:rowOff>95250</xdr:rowOff>
              </from>
              <to>
                <xdr:col>6408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461" r:id="rId418"/>
      </mc:Fallback>
    </mc:AlternateContent>
    <mc:AlternateContent xmlns:mc="http://schemas.openxmlformats.org/markup-compatibility/2006">
      <mc:Choice Requires="x14">
        <oleObject progId="Equation.3" shapeId="2462" r:id="rId419">
          <objectPr defaultSize="0" autoPict="0" r:id="rId7">
            <anchor moveWithCells="1" sizeWithCells="1">
              <from>
                <xdr:col>6402</xdr:col>
                <xdr:colOff>200025</xdr:colOff>
                <xdr:row>851957</xdr:row>
                <xdr:rowOff>95250</xdr:rowOff>
              </from>
              <to>
                <xdr:col>6408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462" r:id="rId419"/>
      </mc:Fallback>
    </mc:AlternateContent>
    <mc:AlternateContent xmlns:mc="http://schemas.openxmlformats.org/markup-compatibility/2006">
      <mc:Choice Requires="x14">
        <oleObject progId="Equation.3" shapeId="2463" r:id="rId420">
          <objectPr defaultSize="0" autoPict="0" r:id="rId7">
            <anchor moveWithCells="1" sizeWithCells="1">
              <from>
                <xdr:col>6402</xdr:col>
                <xdr:colOff>200025</xdr:colOff>
                <xdr:row>917493</xdr:row>
                <xdr:rowOff>95250</xdr:rowOff>
              </from>
              <to>
                <xdr:col>6408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463" r:id="rId420"/>
      </mc:Fallback>
    </mc:AlternateContent>
    <mc:AlternateContent xmlns:mc="http://schemas.openxmlformats.org/markup-compatibility/2006">
      <mc:Choice Requires="x14">
        <oleObject progId="Equation.3" shapeId="2464" r:id="rId421">
          <objectPr defaultSize="0" autoPict="0" r:id="rId7">
            <anchor moveWithCells="1" sizeWithCells="1">
              <from>
                <xdr:col>6402</xdr:col>
                <xdr:colOff>200025</xdr:colOff>
                <xdr:row>983029</xdr:row>
                <xdr:rowOff>95250</xdr:rowOff>
              </from>
              <to>
                <xdr:col>6408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464" r:id="rId421"/>
      </mc:Fallback>
    </mc:AlternateContent>
    <mc:AlternateContent xmlns:mc="http://schemas.openxmlformats.org/markup-compatibility/2006">
      <mc:Choice Requires="x14">
        <oleObject progId="Equation.3" shapeId="2465" r:id="rId422">
          <objectPr defaultSize="0" autoPict="0" r:id="rId7">
            <anchor moveWithCells="1" sizeWithCells="1">
              <from>
                <xdr:col>6658</xdr:col>
                <xdr:colOff>200025</xdr:colOff>
                <xdr:row>10</xdr:row>
                <xdr:rowOff>95250</xdr:rowOff>
              </from>
              <to>
                <xdr:col>6664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465" r:id="rId422"/>
      </mc:Fallback>
    </mc:AlternateContent>
    <mc:AlternateContent xmlns:mc="http://schemas.openxmlformats.org/markup-compatibility/2006">
      <mc:Choice Requires="x14">
        <oleObject progId="Equation.3" shapeId="2466" r:id="rId423">
          <objectPr defaultSize="0" autoPict="0" r:id="rId7">
            <anchor moveWithCells="1" sizeWithCells="1">
              <from>
                <xdr:col>6658</xdr:col>
                <xdr:colOff>200025</xdr:colOff>
                <xdr:row>65525</xdr:row>
                <xdr:rowOff>95250</xdr:rowOff>
              </from>
              <to>
                <xdr:col>6664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466" r:id="rId423"/>
      </mc:Fallback>
    </mc:AlternateContent>
    <mc:AlternateContent xmlns:mc="http://schemas.openxmlformats.org/markup-compatibility/2006">
      <mc:Choice Requires="x14">
        <oleObject progId="Equation.3" shapeId="2467" r:id="rId424">
          <objectPr defaultSize="0" autoPict="0" r:id="rId7">
            <anchor moveWithCells="1" sizeWithCells="1">
              <from>
                <xdr:col>6658</xdr:col>
                <xdr:colOff>200025</xdr:colOff>
                <xdr:row>131061</xdr:row>
                <xdr:rowOff>95250</xdr:rowOff>
              </from>
              <to>
                <xdr:col>6664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467" r:id="rId424"/>
      </mc:Fallback>
    </mc:AlternateContent>
    <mc:AlternateContent xmlns:mc="http://schemas.openxmlformats.org/markup-compatibility/2006">
      <mc:Choice Requires="x14">
        <oleObject progId="Equation.3" shapeId="2468" r:id="rId425">
          <objectPr defaultSize="0" autoPict="0" r:id="rId7">
            <anchor moveWithCells="1" sizeWithCells="1">
              <from>
                <xdr:col>6658</xdr:col>
                <xdr:colOff>200025</xdr:colOff>
                <xdr:row>196597</xdr:row>
                <xdr:rowOff>95250</xdr:rowOff>
              </from>
              <to>
                <xdr:col>6664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468" r:id="rId425"/>
      </mc:Fallback>
    </mc:AlternateContent>
    <mc:AlternateContent xmlns:mc="http://schemas.openxmlformats.org/markup-compatibility/2006">
      <mc:Choice Requires="x14">
        <oleObject progId="Equation.3" shapeId="2469" r:id="rId426">
          <objectPr defaultSize="0" autoPict="0" r:id="rId7">
            <anchor moveWithCells="1" sizeWithCells="1">
              <from>
                <xdr:col>6658</xdr:col>
                <xdr:colOff>200025</xdr:colOff>
                <xdr:row>262133</xdr:row>
                <xdr:rowOff>95250</xdr:rowOff>
              </from>
              <to>
                <xdr:col>6664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469" r:id="rId426"/>
      </mc:Fallback>
    </mc:AlternateContent>
    <mc:AlternateContent xmlns:mc="http://schemas.openxmlformats.org/markup-compatibility/2006">
      <mc:Choice Requires="x14">
        <oleObject progId="Equation.3" shapeId="2470" r:id="rId427">
          <objectPr defaultSize="0" autoPict="0" r:id="rId7">
            <anchor moveWithCells="1" sizeWithCells="1">
              <from>
                <xdr:col>6658</xdr:col>
                <xdr:colOff>200025</xdr:colOff>
                <xdr:row>327669</xdr:row>
                <xdr:rowOff>95250</xdr:rowOff>
              </from>
              <to>
                <xdr:col>6664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470" r:id="rId427"/>
      </mc:Fallback>
    </mc:AlternateContent>
    <mc:AlternateContent xmlns:mc="http://schemas.openxmlformats.org/markup-compatibility/2006">
      <mc:Choice Requires="x14">
        <oleObject progId="Equation.3" shapeId="2471" r:id="rId428">
          <objectPr defaultSize="0" autoPict="0" r:id="rId7">
            <anchor moveWithCells="1" sizeWithCells="1">
              <from>
                <xdr:col>6658</xdr:col>
                <xdr:colOff>200025</xdr:colOff>
                <xdr:row>393205</xdr:row>
                <xdr:rowOff>95250</xdr:rowOff>
              </from>
              <to>
                <xdr:col>6664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471" r:id="rId428"/>
      </mc:Fallback>
    </mc:AlternateContent>
    <mc:AlternateContent xmlns:mc="http://schemas.openxmlformats.org/markup-compatibility/2006">
      <mc:Choice Requires="x14">
        <oleObject progId="Equation.3" shapeId="2472" r:id="rId429">
          <objectPr defaultSize="0" autoPict="0" r:id="rId7">
            <anchor moveWithCells="1" sizeWithCells="1">
              <from>
                <xdr:col>6658</xdr:col>
                <xdr:colOff>200025</xdr:colOff>
                <xdr:row>458741</xdr:row>
                <xdr:rowOff>95250</xdr:rowOff>
              </from>
              <to>
                <xdr:col>6664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472" r:id="rId429"/>
      </mc:Fallback>
    </mc:AlternateContent>
    <mc:AlternateContent xmlns:mc="http://schemas.openxmlformats.org/markup-compatibility/2006">
      <mc:Choice Requires="x14">
        <oleObject progId="Equation.3" shapeId="2473" r:id="rId430">
          <objectPr defaultSize="0" autoPict="0" r:id="rId7">
            <anchor moveWithCells="1" sizeWithCells="1">
              <from>
                <xdr:col>6658</xdr:col>
                <xdr:colOff>200025</xdr:colOff>
                <xdr:row>524277</xdr:row>
                <xdr:rowOff>95250</xdr:rowOff>
              </from>
              <to>
                <xdr:col>6664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473" r:id="rId430"/>
      </mc:Fallback>
    </mc:AlternateContent>
    <mc:AlternateContent xmlns:mc="http://schemas.openxmlformats.org/markup-compatibility/2006">
      <mc:Choice Requires="x14">
        <oleObject progId="Equation.3" shapeId="2474" r:id="rId431">
          <objectPr defaultSize="0" autoPict="0" r:id="rId7">
            <anchor moveWithCells="1" sizeWithCells="1">
              <from>
                <xdr:col>6658</xdr:col>
                <xdr:colOff>200025</xdr:colOff>
                <xdr:row>589813</xdr:row>
                <xdr:rowOff>95250</xdr:rowOff>
              </from>
              <to>
                <xdr:col>6664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474" r:id="rId431"/>
      </mc:Fallback>
    </mc:AlternateContent>
    <mc:AlternateContent xmlns:mc="http://schemas.openxmlformats.org/markup-compatibility/2006">
      <mc:Choice Requires="x14">
        <oleObject progId="Equation.3" shapeId="2475" r:id="rId432">
          <objectPr defaultSize="0" autoPict="0" r:id="rId7">
            <anchor moveWithCells="1" sizeWithCells="1">
              <from>
                <xdr:col>6658</xdr:col>
                <xdr:colOff>200025</xdr:colOff>
                <xdr:row>655349</xdr:row>
                <xdr:rowOff>95250</xdr:rowOff>
              </from>
              <to>
                <xdr:col>6664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475" r:id="rId432"/>
      </mc:Fallback>
    </mc:AlternateContent>
    <mc:AlternateContent xmlns:mc="http://schemas.openxmlformats.org/markup-compatibility/2006">
      <mc:Choice Requires="x14">
        <oleObject progId="Equation.3" shapeId="2476" r:id="rId433">
          <objectPr defaultSize="0" autoPict="0" r:id="rId7">
            <anchor moveWithCells="1" sizeWithCells="1">
              <from>
                <xdr:col>6658</xdr:col>
                <xdr:colOff>200025</xdr:colOff>
                <xdr:row>720885</xdr:row>
                <xdr:rowOff>95250</xdr:rowOff>
              </from>
              <to>
                <xdr:col>6664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476" r:id="rId433"/>
      </mc:Fallback>
    </mc:AlternateContent>
    <mc:AlternateContent xmlns:mc="http://schemas.openxmlformats.org/markup-compatibility/2006">
      <mc:Choice Requires="x14">
        <oleObject progId="Equation.3" shapeId="2477" r:id="rId434">
          <objectPr defaultSize="0" autoPict="0" r:id="rId7">
            <anchor moveWithCells="1" sizeWithCells="1">
              <from>
                <xdr:col>6658</xdr:col>
                <xdr:colOff>200025</xdr:colOff>
                <xdr:row>786421</xdr:row>
                <xdr:rowOff>95250</xdr:rowOff>
              </from>
              <to>
                <xdr:col>6664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477" r:id="rId434"/>
      </mc:Fallback>
    </mc:AlternateContent>
    <mc:AlternateContent xmlns:mc="http://schemas.openxmlformats.org/markup-compatibility/2006">
      <mc:Choice Requires="x14">
        <oleObject progId="Equation.3" shapeId="2478" r:id="rId435">
          <objectPr defaultSize="0" autoPict="0" r:id="rId7">
            <anchor moveWithCells="1" sizeWithCells="1">
              <from>
                <xdr:col>6658</xdr:col>
                <xdr:colOff>200025</xdr:colOff>
                <xdr:row>851957</xdr:row>
                <xdr:rowOff>95250</xdr:rowOff>
              </from>
              <to>
                <xdr:col>6664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478" r:id="rId435"/>
      </mc:Fallback>
    </mc:AlternateContent>
    <mc:AlternateContent xmlns:mc="http://schemas.openxmlformats.org/markup-compatibility/2006">
      <mc:Choice Requires="x14">
        <oleObject progId="Equation.3" shapeId="2479" r:id="rId436">
          <objectPr defaultSize="0" autoPict="0" r:id="rId7">
            <anchor moveWithCells="1" sizeWithCells="1">
              <from>
                <xdr:col>6658</xdr:col>
                <xdr:colOff>200025</xdr:colOff>
                <xdr:row>917493</xdr:row>
                <xdr:rowOff>95250</xdr:rowOff>
              </from>
              <to>
                <xdr:col>6664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479" r:id="rId436"/>
      </mc:Fallback>
    </mc:AlternateContent>
    <mc:AlternateContent xmlns:mc="http://schemas.openxmlformats.org/markup-compatibility/2006">
      <mc:Choice Requires="x14">
        <oleObject progId="Equation.3" shapeId="2480" r:id="rId437">
          <objectPr defaultSize="0" autoPict="0" r:id="rId7">
            <anchor moveWithCells="1" sizeWithCells="1">
              <from>
                <xdr:col>6658</xdr:col>
                <xdr:colOff>200025</xdr:colOff>
                <xdr:row>983029</xdr:row>
                <xdr:rowOff>95250</xdr:rowOff>
              </from>
              <to>
                <xdr:col>6664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480" r:id="rId437"/>
      </mc:Fallback>
    </mc:AlternateContent>
    <mc:AlternateContent xmlns:mc="http://schemas.openxmlformats.org/markup-compatibility/2006">
      <mc:Choice Requires="x14">
        <oleObject progId="Equation.3" shapeId="2481" r:id="rId438">
          <objectPr defaultSize="0" autoPict="0" r:id="rId7">
            <anchor moveWithCells="1" sizeWithCells="1">
              <from>
                <xdr:col>6914</xdr:col>
                <xdr:colOff>200025</xdr:colOff>
                <xdr:row>10</xdr:row>
                <xdr:rowOff>95250</xdr:rowOff>
              </from>
              <to>
                <xdr:col>6920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481" r:id="rId438"/>
      </mc:Fallback>
    </mc:AlternateContent>
    <mc:AlternateContent xmlns:mc="http://schemas.openxmlformats.org/markup-compatibility/2006">
      <mc:Choice Requires="x14">
        <oleObject progId="Equation.3" shapeId="2482" r:id="rId439">
          <objectPr defaultSize="0" autoPict="0" r:id="rId7">
            <anchor moveWithCells="1" sizeWithCells="1">
              <from>
                <xdr:col>6914</xdr:col>
                <xdr:colOff>200025</xdr:colOff>
                <xdr:row>65525</xdr:row>
                <xdr:rowOff>95250</xdr:rowOff>
              </from>
              <to>
                <xdr:col>6920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482" r:id="rId439"/>
      </mc:Fallback>
    </mc:AlternateContent>
    <mc:AlternateContent xmlns:mc="http://schemas.openxmlformats.org/markup-compatibility/2006">
      <mc:Choice Requires="x14">
        <oleObject progId="Equation.3" shapeId="2483" r:id="rId440">
          <objectPr defaultSize="0" autoPict="0" r:id="rId7">
            <anchor moveWithCells="1" sizeWithCells="1">
              <from>
                <xdr:col>6914</xdr:col>
                <xdr:colOff>200025</xdr:colOff>
                <xdr:row>131061</xdr:row>
                <xdr:rowOff>95250</xdr:rowOff>
              </from>
              <to>
                <xdr:col>6920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483" r:id="rId440"/>
      </mc:Fallback>
    </mc:AlternateContent>
    <mc:AlternateContent xmlns:mc="http://schemas.openxmlformats.org/markup-compatibility/2006">
      <mc:Choice Requires="x14">
        <oleObject progId="Equation.3" shapeId="2484" r:id="rId441">
          <objectPr defaultSize="0" autoPict="0" r:id="rId7">
            <anchor moveWithCells="1" sizeWithCells="1">
              <from>
                <xdr:col>6914</xdr:col>
                <xdr:colOff>200025</xdr:colOff>
                <xdr:row>196597</xdr:row>
                <xdr:rowOff>95250</xdr:rowOff>
              </from>
              <to>
                <xdr:col>6920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484" r:id="rId441"/>
      </mc:Fallback>
    </mc:AlternateContent>
    <mc:AlternateContent xmlns:mc="http://schemas.openxmlformats.org/markup-compatibility/2006">
      <mc:Choice Requires="x14">
        <oleObject progId="Equation.3" shapeId="2485" r:id="rId442">
          <objectPr defaultSize="0" autoPict="0" r:id="rId7">
            <anchor moveWithCells="1" sizeWithCells="1">
              <from>
                <xdr:col>6914</xdr:col>
                <xdr:colOff>200025</xdr:colOff>
                <xdr:row>262133</xdr:row>
                <xdr:rowOff>95250</xdr:rowOff>
              </from>
              <to>
                <xdr:col>6920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485" r:id="rId442"/>
      </mc:Fallback>
    </mc:AlternateContent>
    <mc:AlternateContent xmlns:mc="http://schemas.openxmlformats.org/markup-compatibility/2006">
      <mc:Choice Requires="x14">
        <oleObject progId="Equation.3" shapeId="2486" r:id="rId443">
          <objectPr defaultSize="0" autoPict="0" r:id="rId7">
            <anchor moveWithCells="1" sizeWithCells="1">
              <from>
                <xdr:col>6914</xdr:col>
                <xdr:colOff>200025</xdr:colOff>
                <xdr:row>327669</xdr:row>
                <xdr:rowOff>95250</xdr:rowOff>
              </from>
              <to>
                <xdr:col>6920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486" r:id="rId443"/>
      </mc:Fallback>
    </mc:AlternateContent>
    <mc:AlternateContent xmlns:mc="http://schemas.openxmlformats.org/markup-compatibility/2006">
      <mc:Choice Requires="x14">
        <oleObject progId="Equation.3" shapeId="2487" r:id="rId444">
          <objectPr defaultSize="0" autoPict="0" r:id="rId7">
            <anchor moveWithCells="1" sizeWithCells="1">
              <from>
                <xdr:col>6914</xdr:col>
                <xdr:colOff>200025</xdr:colOff>
                <xdr:row>393205</xdr:row>
                <xdr:rowOff>95250</xdr:rowOff>
              </from>
              <to>
                <xdr:col>6920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487" r:id="rId444"/>
      </mc:Fallback>
    </mc:AlternateContent>
    <mc:AlternateContent xmlns:mc="http://schemas.openxmlformats.org/markup-compatibility/2006">
      <mc:Choice Requires="x14">
        <oleObject progId="Equation.3" shapeId="2488" r:id="rId445">
          <objectPr defaultSize="0" autoPict="0" r:id="rId7">
            <anchor moveWithCells="1" sizeWithCells="1">
              <from>
                <xdr:col>6914</xdr:col>
                <xdr:colOff>200025</xdr:colOff>
                <xdr:row>458741</xdr:row>
                <xdr:rowOff>95250</xdr:rowOff>
              </from>
              <to>
                <xdr:col>6920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488" r:id="rId445"/>
      </mc:Fallback>
    </mc:AlternateContent>
    <mc:AlternateContent xmlns:mc="http://schemas.openxmlformats.org/markup-compatibility/2006">
      <mc:Choice Requires="x14">
        <oleObject progId="Equation.3" shapeId="2489" r:id="rId446">
          <objectPr defaultSize="0" autoPict="0" r:id="rId7">
            <anchor moveWithCells="1" sizeWithCells="1">
              <from>
                <xdr:col>6914</xdr:col>
                <xdr:colOff>200025</xdr:colOff>
                <xdr:row>524277</xdr:row>
                <xdr:rowOff>95250</xdr:rowOff>
              </from>
              <to>
                <xdr:col>6920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489" r:id="rId446"/>
      </mc:Fallback>
    </mc:AlternateContent>
    <mc:AlternateContent xmlns:mc="http://schemas.openxmlformats.org/markup-compatibility/2006">
      <mc:Choice Requires="x14">
        <oleObject progId="Equation.3" shapeId="2490" r:id="rId447">
          <objectPr defaultSize="0" autoPict="0" r:id="rId7">
            <anchor moveWithCells="1" sizeWithCells="1">
              <from>
                <xdr:col>6914</xdr:col>
                <xdr:colOff>200025</xdr:colOff>
                <xdr:row>589813</xdr:row>
                <xdr:rowOff>95250</xdr:rowOff>
              </from>
              <to>
                <xdr:col>6920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490" r:id="rId447"/>
      </mc:Fallback>
    </mc:AlternateContent>
    <mc:AlternateContent xmlns:mc="http://schemas.openxmlformats.org/markup-compatibility/2006">
      <mc:Choice Requires="x14">
        <oleObject progId="Equation.3" shapeId="2491" r:id="rId448">
          <objectPr defaultSize="0" autoPict="0" r:id="rId7">
            <anchor moveWithCells="1" sizeWithCells="1">
              <from>
                <xdr:col>6914</xdr:col>
                <xdr:colOff>200025</xdr:colOff>
                <xdr:row>655349</xdr:row>
                <xdr:rowOff>95250</xdr:rowOff>
              </from>
              <to>
                <xdr:col>6920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491" r:id="rId448"/>
      </mc:Fallback>
    </mc:AlternateContent>
    <mc:AlternateContent xmlns:mc="http://schemas.openxmlformats.org/markup-compatibility/2006">
      <mc:Choice Requires="x14">
        <oleObject progId="Equation.3" shapeId="2492" r:id="rId449">
          <objectPr defaultSize="0" autoPict="0" r:id="rId7">
            <anchor moveWithCells="1" sizeWithCells="1">
              <from>
                <xdr:col>6914</xdr:col>
                <xdr:colOff>200025</xdr:colOff>
                <xdr:row>720885</xdr:row>
                <xdr:rowOff>95250</xdr:rowOff>
              </from>
              <to>
                <xdr:col>6920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492" r:id="rId449"/>
      </mc:Fallback>
    </mc:AlternateContent>
    <mc:AlternateContent xmlns:mc="http://schemas.openxmlformats.org/markup-compatibility/2006">
      <mc:Choice Requires="x14">
        <oleObject progId="Equation.3" shapeId="2493" r:id="rId450">
          <objectPr defaultSize="0" autoPict="0" r:id="rId7">
            <anchor moveWithCells="1" sizeWithCells="1">
              <from>
                <xdr:col>6914</xdr:col>
                <xdr:colOff>200025</xdr:colOff>
                <xdr:row>786421</xdr:row>
                <xdr:rowOff>95250</xdr:rowOff>
              </from>
              <to>
                <xdr:col>6920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493" r:id="rId450"/>
      </mc:Fallback>
    </mc:AlternateContent>
    <mc:AlternateContent xmlns:mc="http://schemas.openxmlformats.org/markup-compatibility/2006">
      <mc:Choice Requires="x14">
        <oleObject progId="Equation.3" shapeId="2494" r:id="rId451">
          <objectPr defaultSize="0" autoPict="0" r:id="rId7">
            <anchor moveWithCells="1" sizeWithCells="1">
              <from>
                <xdr:col>6914</xdr:col>
                <xdr:colOff>200025</xdr:colOff>
                <xdr:row>851957</xdr:row>
                <xdr:rowOff>95250</xdr:rowOff>
              </from>
              <to>
                <xdr:col>6920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494" r:id="rId451"/>
      </mc:Fallback>
    </mc:AlternateContent>
    <mc:AlternateContent xmlns:mc="http://schemas.openxmlformats.org/markup-compatibility/2006">
      <mc:Choice Requires="x14">
        <oleObject progId="Equation.3" shapeId="2495" r:id="rId452">
          <objectPr defaultSize="0" autoPict="0" r:id="rId7">
            <anchor moveWithCells="1" sizeWithCells="1">
              <from>
                <xdr:col>6914</xdr:col>
                <xdr:colOff>200025</xdr:colOff>
                <xdr:row>917493</xdr:row>
                <xdr:rowOff>95250</xdr:rowOff>
              </from>
              <to>
                <xdr:col>6920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495" r:id="rId452"/>
      </mc:Fallback>
    </mc:AlternateContent>
    <mc:AlternateContent xmlns:mc="http://schemas.openxmlformats.org/markup-compatibility/2006">
      <mc:Choice Requires="x14">
        <oleObject progId="Equation.3" shapeId="2496" r:id="rId453">
          <objectPr defaultSize="0" autoPict="0" r:id="rId7">
            <anchor moveWithCells="1" sizeWithCells="1">
              <from>
                <xdr:col>6914</xdr:col>
                <xdr:colOff>200025</xdr:colOff>
                <xdr:row>983029</xdr:row>
                <xdr:rowOff>95250</xdr:rowOff>
              </from>
              <to>
                <xdr:col>6920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496" r:id="rId453"/>
      </mc:Fallback>
    </mc:AlternateContent>
    <mc:AlternateContent xmlns:mc="http://schemas.openxmlformats.org/markup-compatibility/2006">
      <mc:Choice Requires="x14">
        <oleObject progId="Equation.3" shapeId="2497" r:id="rId454">
          <objectPr defaultSize="0" autoPict="0" r:id="rId7">
            <anchor moveWithCells="1" sizeWithCells="1">
              <from>
                <xdr:col>7170</xdr:col>
                <xdr:colOff>200025</xdr:colOff>
                <xdr:row>10</xdr:row>
                <xdr:rowOff>95250</xdr:rowOff>
              </from>
              <to>
                <xdr:col>7176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497" r:id="rId454"/>
      </mc:Fallback>
    </mc:AlternateContent>
    <mc:AlternateContent xmlns:mc="http://schemas.openxmlformats.org/markup-compatibility/2006">
      <mc:Choice Requires="x14">
        <oleObject progId="Equation.3" shapeId="2498" r:id="rId455">
          <objectPr defaultSize="0" autoPict="0" r:id="rId7">
            <anchor moveWithCells="1" sizeWithCells="1">
              <from>
                <xdr:col>7170</xdr:col>
                <xdr:colOff>200025</xdr:colOff>
                <xdr:row>65525</xdr:row>
                <xdr:rowOff>95250</xdr:rowOff>
              </from>
              <to>
                <xdr:col>7176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498" r:id="rId455"/>
      </mc:Fallback>
    </mc:AlternateContent>
    <mc:AlternateContent xmlns:mc="http://schemas.openxmlformats.org/markup-compatibility/2006">
      <mc:Choice Requires="x14">
        <oleObject progId="Equation.3" shapeId="2499" r:id="rId456">
          <objectPr defaultSize="0" autoPict="0" r:id="rId7">
            <anchor moveWithCells="1" sizeWithCells="1">
              <from>
                <xdr:col>7170</xdr:col>
                <xdr:colOff>200025</xdr:colOff>
                <xdr:row>131061</xdr:row>
                <xdr:rowOff>95250</xdr:rowOff>
              </from>
              <to>
                <xdr:col>7176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499" r:id="rId456"/>
      </mc:Fallback>
    </mc:AlternateContent>
    <mc:AlternateContent xmlns:mc="http://schemas.openxmlformats.org/markup-compatibility/2006">
      <mc:Choice Requires="x14">
        <oleObject progId="Equation.3" shapeId="2500" r:id="rId457">
          <objectPr defaultSize="0" autoPict="0" r:id="rId7">
            <anchor moveWithCells="1" sizeWithCells="1">
              <from>
                <xdr:col>7170</xdr:col>
                <xdr:colOff>200025</xdr:colOff>
                <xdr:row>196597</xdr:row>
                <xdr:rowOff>95250</xdr:rowOff>
              </from>
              <to>
                <xdr:col>7176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500" r:id="rId457"/>
      </mc:Fallback>
    </mc:AlternateContent>
    <mc:AlternateContent xmlns:mc="http://schemas.openxmlformats.org/markup-compatibility/2006">
      <mc:Choice Requires="x14">
        <oleObject progId="Equation.3" shapeId="2501" r:id="rId458">
          <objectPr defaultSize="0" autoPict="0" r:id="rId7">
            <anchor moveWithCells="1" sizeWithCells="1">
              <from>
                <xdr:col>7170</xdr:col>
                <xdr:colOff>200025</xdr:colOff>
                <xdr:row>262133</xdr:row>
                <xdr:rowOff>95250</xdr:rowOff>
              </from>
              <to>
                <xdr:col>7176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501" r:id="rId458"/>
      </mc:Fallback>
    </mc:AlternateContent>
    <mc:AlternateContent xmlns:mc="http://schemas.openxmlformats.org/markup-compatibility/2006">
      <mc:Choice Requires="x14">
        <oleObject progId="Equation.3" shapeId="2502" r:id="rId459">
          <objectPr defaultSize="0" autoPict="0" r:id="rId7">
            <anchor moveWithCells="1" sizeWithCells="1">
              <from>
                <xdr:col>7170</xdr:col>
                <xdr:colOff>200025</xdr:colOff>
                <xdr:row>327669</xdr:row>
                <xdr:rowOff>95250</xdr:rowOff>
              </from>
              <to>
                <xdr:col>7176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502" r:id="rId459"/>
      </mc:Fallback>
    </mc:AlternateContent>
    <mc:AlternateContent xmlns:mc="http://schemas.openxmlformats.org/markup-compatibility/2006">
      <mc:Choice Requires="x14">
        <oleObject progId="Equation.3" shapeId="2503" r:id="rId460">
          <objectPr defaultSize="0" autoPict="0" r:id="rId7">
            <anchor moveWithCells="1" sizeWithCells="1">
              <from>
                <xdr:col>7170</xdr:col>
                <xdr:colOff>200025</xdr:colOff>
                <xdr:row>393205</xdr:row>
                <xdr:rowOff>95250</xdr:rowOff>
              </from>
              <to>
                <xdr:col>7176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503" r:id="rId460"/>
      </mc:Fallback>
    </mc:AlternateContent>
    <mc:AlternateContent xmlns:mc="http://schemas.openxmlformats.org/markup-compatibility/2006">
      <mc:Choice Requires="x14">
        <oleObject progId="Equation.3" shapeId="2504" r:id="rId461">
          <objectPr defaultSize="0" autoPict="0" r:id="rId7">
            <anchor moveWithCells="1" sizeWithCells="1">
              <from>
                <xdr:col>7170</xdr:col>
                <xdr:colOff>200025</xdr:colOff>
                <xdr:row>458741</xdr:row>
                <xdr:rowOff>95250</xdr:rowOff>
              </from>
              <to>
                <xdr:col>7176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504" r:id="rId461"/>
      </mc:Fallback>
    </mc:AlternateContent>
    <mc:AlternateContent xmlns:mc="http://schemas.openxmlformats.org/markup-compatibility/2006">
      <mc:Choice Requires="x14">
        <oleObject progId="Equation.3" shapeId="2505" r:id="rId462">
          <objectPr defaultSize="0" autoPict="0" r:id="rId7">
            <anchor moveWithCells="1" sizeWithCells="1">
              <from>
                <xdr:col>7170</xdr:col>
                <xdr:colOff>200025</xdr:colOff>
                <xdr:row>524277</xdr:row>
                <xdr:rowOff>95250</xdr:rowOff>
              </from>
              <to>
                <xdr:col>7176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505" r:id="rId462"/>
      </mc:Fallback>
    </mc:AlternateContent>
    <mc:AlternateContent xmlns:mc="http://schemas.openxmlformats.org/markup-compatibility/2006">
      <mc:Choice Requires="x14">
        <oleObject progId="Equation.3" shapeId="2506" r:id="rId463">
          <objectPr defaultSize="0" autoPict="0" r:id="rId7">
            <anchor moveWithCells="1" sizeWithCells="1">
              <from>
                <xdr:col>7170</xdr:col>
                <xdr:colOff>200025</xdr:colOff>
                <xdr:row>589813</xdr:row>
                <xdr:rowOff>95250</xdr:rowOff>
              </from>
              <to>
                <xdr:col>7176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506" r:id="rId463"/>
      </mc:Fallback>
    </mc:AlternateContent>
    <mc:AlternateContent xmlns:mc="http://schemas.openxmlformats.org/markup-compatibility/2006">
      <mc:Choice Requires="x14">
        <oleObject progId="Equation.3" shapeId="2507" r:id="rId464">
          <objectPr defaultSize="0" autoPict="0" r:id="rId7">
            <anchor moveWithCells="1" sizeWithCells="1">
              <from>
                <xdr:col>7170</xdr:col>
                <xdr:colOff>200025</xdr:colOff>
                <xdr:row>655349</xdr:row>
                <xdr:rowOff>95250</xdr:rowOff>
              </from>
              <to>
                <xdr:col>7176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507" r:id="rId464"/>
      </mc:Fallback>
    </mc:AlternateContent>
    <mc:AlternateContent xmlns:mc="http://schemas.openxmlformats.org/markup-compatibility/2006">
      <mc:Choice Requires="x14">
        <oleObject progId="Equation.3" shapeId="2508" r:id="rId465">
          <objectPr defaultSize="0" autoPict="0" r:id="rId7">
            <anchor moveWithCells="1" sizeWithCells="1">
              <from>
                <xdr:col>7170</xdr:col>
                <xdr:colOff>200025</xdr:colOff>
                <xdr:row>720885</xdr:row>
                <xdr:rowOff>95250</xdr:rowOff>
              </from>
              <to>
                <xdr:col>7176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508" r:id="rId465"/>
      </mc:Fallback>
    </mc:AlternateContent>
    <mc:AlternateContent xmlns:mc="http://schemas.openxmlformats.org/markup-compatibility/2006">
      <mc:Choice Requires="x14">
        <oleObject progId="Equation.3" shapeId="2509" r:id="rId466">
          <objectPr defaultSize="0" autoPict="0" r:id="rId7">
            <anchor moveWithCells="1" sizeWithCells="1">
              <from>
                <xdr:col>7170</xdr:col>
                <xdr:colOff>200025</xdr:colOff>
                <xdr:row>786421</xdr:row>
                <xdr:rowOff>95250</xdr:rowOff>
              </from>
              <to>
                <xdr:col>7176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509" r:id="rId466"/>
      </mc:Fallback>
    </mc:AlternateContent>
    <mc:AlternateContent xmlns:mc="http://schemas.openxmlformats.org/markup-compatibility/2006">
      <mc:Choice Requires="x14">
        <oleObject progId="Equation.3" shapeId="2510" r:id="rId467">
          <objectPr defaultSize="0" autoPict="0" r:id="rId7">
            <anchor moveWithCells="1" sizeWithCells="1">
              <from>
                <xdr:col>7170</xdr:col>
                <xdr:colOff>200025</xdr:colOff>
                <xdr:row>851957</xdr:row>
                <xdr:rowOff>95250</xdr:rowOff>
              </from>
              <to>
                <xdr:col>7176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510" r:id="rId467"/>
      </mc:Fallback>
    </mc:AlternateContent>
    <mc:AlternateContent xmlns:mc="http://schemas.openxmlformats.org/markup-compatibility/2006">
      <mc:Choice Requires="x14">
        <oleObject progId="Equation.3" shapeId="2511" r:id="rId468">
          <objectPr defaultSize="0" autoPict="0" r:id="rId7">
            <anchor moveWithCells="1" sizeWithCells="1">
              <from>
                <xdr:col>7170</xdr:col>
                <xdr:colOff>200025</xdr:colOff>
                <xdr:row>917493</xdr:row>
                <xdr:rowOff>95250</xdr:rowOff>
              </from>
              <to>
                <xdr:col>7176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511" r:id="rId468"/>
      </mc:Fallback>
    </mc:AlternateContent>
    <mc:AlternateContent xmlns:mc="http://schemas.openxmlformats.org/markup-compatibility/2006">
      <mc:Choice Requires="x14">
        <oleObject progId="Equation.3" shapeId="2512" r:id="rId469">
          <objectPr defaultSize="0" autoPict="0" r:id="rId7">
            <anchor moveWithCells="1" sizeWithCells="1">
              <from>
                <xdr:col>7170</xdr:col>
                <xdr:colOff>200025</xdr:colOff>
                <xdr:row>983029</xdr:row>
                <xdr:rowOff>95250</xdr:rowOff>
              </from>
              <to>
                <xdr:col>7176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512" r:id="rId469"/>
      </mc:Fallback>
    </mc:AlternateContent>
    <mc:AlternateContent xmlns:mc="http://schemas.openxmlformats.org/markup-compatibility/2006">
      <mc:Choice Requires="x14">
        <oleObject progId="Equation.3" shapeId="2513" r:id="rId470">
          <objectPr defaultSize="0" autoPict="0" r:id="rId7">
            <anchor moveWithCells="1" sizeWithCells="1">
              <from>
                <xdr:col>7426</xdr:col>
                <xdr:colOff>200025</xdr:colOff>
                <xdr:row>10</xdr:row>
                <xdr:rowOff>95250</xdr:rowOff>
              </from>
              <to>
                <xdr:col>7432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513" r:id="rId470"/>
      </mc:Fallback>
    </mc:AlternateContent>
    <mc:AlternateContent xmlns:mc="http://schemas.openxmlformats.org/markup-compatibility/2006">
      <mc:Choice Requires="x14">
        <oleObject progId="Equation.3" shapeId="2514" r:id="rId471">
          <objectPr defaultSize="0" autoPict="0" r:id="rId7">
            <anchor moveWithCells="1" sizeWithCells="1">
              <from>
                <xdr:col>7426</xdr:col>
                <xdr:colOff>200025</xdr:colOff>
                <xdr:row>65525</xdr:row>
                <xdr:rowOff>95250</xdr:rowOff>
              </from>
              <to>
                <xdr:col>7432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514" r:id="rId471"/>
      </mc:Fallback>
    </mc:AlternateContent>
    <mc:AlternateContent xmlns:mc="http://schemas.openxmlformats.org/markup-compatibility/2006">
      <mc:Choice Requires="x14">
        <oleObject progId="Equation.3" shapeId="2515" r:id="rId472">
          <objectPr defaultSize="0" autoPict="0" r:id="rId7">
            <anchor moveWithCells="1" sizeWithCells="1">
              <from>
                <xdr:col>7426</xdr:col>
                <xdr:colOff>200025</xdr:colOff>
                <xdr:row>131061</xdr:row>
                <xdr:rowOff>95250</xdr:rowOff>
              </from>
              <to>
                <xdr:col>7432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515" r:id="rId472"/>
      </mc:Fallback>
    </mc:AlternateContent>
    <mc:AlternateContent xmlns:mc="http://schemas.openxmlformats.org/markup-compatibility/2006">
      <mc:Choice Requires="x14">
        <oleObject progId="Equation.3" shapeId="2516" r:id="rId473">
          <objectPr defaultSize="0" autoPict="0" r:id="rId7">
            <anchor moveWithCells="1" sizeWithCells="1">
              <from>
                <xdr:col>7426</xdr:col>
                <xdr:colOff>200025</xdr:colOff>
                <xdr:row>196597</xdr:row>
                <xdr:rowOff>95250</xdr:rowOff>
              </from>
              <to>
                <xdr:col>7432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516" r:id="rId473"/>
      </mc:Fallback>
    </mc:AlternateContent>
    <mc:AlternateContent xmlns:mc="http://schemas.openxmlformats.org/markup-compatibility/2006">
      <mc:Choice Requires="x14">
        <oleObject progId="Equation.3" shapeId="2517" r:id="rId474">
          <objectPr defaultSize="0" autoPict="0" r:id="rId7">
            <anchor moveWithCells="1" sizeWithCells="1">
              <from>
                <xdr:col>7426</xdr:col>
                <xdr:colOff>200025</xdr:colOff>
                <xdr:row>262133</xdr:row>
                <xdr:rowOff>95250</xdr:rowOff>
              </from>
              <to>
                <xdr:col>7432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517" r:id="rId474"/>
      </mc:Fallback>
    </mc:AlternateContent>
    <mc:AlternateContent xmlns:mc="http://schemas.openxmlformats.org/markup-compatibility/2006">
      <mc:Choice Requires="x14">
        <oleObject progId="Equation.3" shapeId="2518" r:id="rId475">
          <objectPr defaultSize="0" autoPict="0" r:id="rId7">
            <anchor moveWithCells="1" sizeWithCells="1">
              <from>
                <xdr:col>7426</xdr:col>
                <xdr:colOff>200025</xdr:colOff>
                <xdr:row>327669</xdr:row>
                <xdr:rowOff>95250</xdr:rowOff>
              </from>
              <to>
                <xdr:col>7432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518" r:id="rId475"/>
      </mc:Fallback>
    </mc:AlternateContent>
    <mc:AlternateContent xmlns:mc="http://schemas.openxmlformats.org/markup-compatibility/2006">
      <mc:Choice Requires="x14">
        <oleObject progId="Equation.3" shapeId="2519" r:id="rId476">
          <objectPr defaultSize="0" autoPict="0" r:id="rId7">
            <anchor moveWithCells="1" sizeWithCells="1">
              <from>
                <xdr:col>7426</xdr:col>
                <xdr:colOff>200025</xdr:colOff>
                <xdr:row>393205</xdr:row>
                <xdr:rowOff>95250</xdr:rowOff>
              </from>
              <to>
                <xdr:col>7432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519" r:id="rId476"/>
      </mc:Fallback>
    </mc:AlternateContent>
    <mc:AlternateContent xmlns:mc="http://schemas.openxmlformats.org/markup-compatibility/2006">
      <mc:Choice Requires="x14">
        <oleObject progId="Equation.3" shapeId="2520" r:id="rId477">
          <objectPr defaultSize="0" autoPict="0" r:id="rId7">
            <anchor moveWithCells="1" sizeWithCells="1">
              <from>
                <xdr:col>7426</xdr:col>
                <xdr:colOff>200025</xdr:colOff>
                <xdr:row>458741</xdr:row>
                <xdr:rowOff>95250</xdr:rowOff>
              </from>
              <to>
                <xdr:col>7432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520" r:id="rId477"/>
      </mc:Fallback>
    </mc:AlternateContent>
    <mc:AlternateContent xmlns:mc="http://schemas.openxmlformats.org/markup-compatibility/2006">
      <mc:Choice Requires="x14">
        <oleObject progId="Equation.3" shapeId="2521" r:id="rId478">
          <objectPr defaultSize="0" autoPict="0" r:id="rId7">
            <anchor moveWithCells="1" sizeWithCells="1">
              <from>
                <xdr:col>7426</xdr:col>
                <xdr:colOff>200025</xdr:colOff>
                <xdr:row>524277</xdr:row>
                <xdr:rowOff>95250</xdr:rowOff>
              </from>
              <to>
                <xdr:col>7432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521" r:id="rId478"/>
      </mc:Fallback>
    </mc:AlternateContent>
    <mc:AlternateContent xmlns:mc="http://schemas.openxmlformats.org/markup-compatibility/2006">
      <mc:Choice Requires="x14">
        <oleObject progId="Equation.3" shapeId="2522" r:id="rId479">
          <objectPr defaultSize="0" autoPict="0" r:id="rId7">
            <anchor moveWithCells="1" sizeWithCells="1">
              <from>
                <xdr:col>7426</xdr:col>
                <xdr:colOff>200025</xdr:colOff>
                <xdr:row>589813</xdr:row>
                <xdr:rowOff>95250</xdr:rowOff>
              </from>
              <to>
                <xdr:col>7432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522" r:id="rId479"/>
      </mc:Fallback>
    </mc:AlternateContent>
    <mc:AlternateContent xmlns:mc="http://schemas.openxmlformats.org/markup-compatibility/2006">
      <mc:Choice Requires="x14">
        <oleObject progId="Equation.3" shapeId="2523" r:id="rId480">
          <objectPr defaultSize="0" autoPict="0" r:id="rId7">
            <anchor moveWithCells="1" sizeWithCells="1">
              <from>
                <xdr:col>7426</xdr:col>
                <xdr:colOff>200025</xdr:colOff>
                <xdr:row>655349</xdr:row>
                <xdr:rowOff>95250</xdr:rowOff>
              </from>
              <to>
                <xdr:col>7432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523" r:id="rId480"/>
      </mc:Fallback>
    </mc:AlternateContent>
    <mc:AlternateContent xmlns:mc="http://schemas.openxmlformats.org/markup-compatibility/2006">
      <mc:Choice Requires="x14">
        <oleObject progId="Equation.3" shapeId="2524" r:id="rId481">
          <objectPr defaultSize="0" autoPict="0" r:id="rId7">
            <anchor moveWithCells="1" sizeWithCells="1">
              <from>
                <xdr:col>7426</xdr:col>
                <xdr:colOff>200025</xdr:colOff>
                <xdr:row>720885</xdr:row>
                <xdr:rowOff>95250</xdr:rowOff>
              </from>
              <to>
                <xdr:col>7432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524" r:id="rId481"/>
      </mc:Fallback>
    </mc:AlternateContent>
    <mc:AlternateContent xmlns:mc="http://schemas.openxmlformats.org/markup-compatibility/2006">
      <mc:Choice Requires="x14">
        <oleObject progId="Equation.3" shapeId="2525" r:id="rId482">
          <objectPr defaultSize="0" autoPict="0" r:id="rId7">
            <anchor moveWithCells="1" sizeWithCells="1">
              <from>
                <xdr:col>7426</xdr:col>
                <xdr:colOff>200025</xdr:colOff>
                <xdr:row>786421</xdr:row>
                <xdr:rowOff>95250</xdr:rowOff>
              </from>
              <to>
                <xdr:col>7432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525" r:id="rId482"/>
      </mc:Fallback>
    </mc:AlternateContent>
    <mc:AlternateContent xmlns:mc="http://schemas.openxmlformats.org/markup-compatibility/2006">
      <mc:Choice Requires="x14">
        <oleObject progId="Equation.3" shapeId="2526" r:id="rId483">
          <objectPr defaultSize="0" autoPict="0" r:id="rId7">
            <anchor moveWithCells="1" sizeWithCells="1">
              <from>
                <xdr:col>7426</xdr:col>
                <xdr:colOff>200025</xdr:colOff>
                <xdr:row>851957</xdr:row>
                <xdr:rowOff>95250</xdr:rowOff>
              </from>
              <to>
                <xdr:col>7432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526" r:id="rId483"/>
      </mc:Fallback>
    </mc:AlternateContent>
    <mc:AlternateContent xmlns:mc="http://schemas.openxmlformats.org/markup-compatibility/2006">
      <mc:Choice Requires="x14">
        <oleObject progId="Equation.3" shapeId="2527" r:id="rId484">
          <objectPr defaultSize="0" autoPict="0" r:id="rId7">
            <anchor moveWithCells="1" sizeWithCells="1">
              <from>
                <xdr:col>7426</xdr:col>
                <xdr:colOff>200025</xdr:colOff>
                <xdr:row>917493</xdr:row>
                <xdr:rowOff>95250</xdr:rowOff>
              </from>
              <to>
                <xdr:col>7432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527" r:id="rId484"/>
      </mc:Fallback>
    </mc:AlternateContent>
    <mc:AlternateContent xmlns:mc="http://schemas.openxmlformats.org/markup-compatibility/2006">
      <mc:Choice Requires="x14">
        <oleObject progId="Equation.3" shapeId="2528" r:id="rId485">
          <objectPr defaultSize="0" autoPict="0" r:id="rId7">
            <anchor moveWithCells="1" sizeWithCells="1">
              <from>
                <xdr:col>7426</xdr:col>
                <xdr:colOff>200025</xdr:colOff>
                <xdr:row>983029</xdr:row>
                <xdr:rowOff>95250</xdr:rowOff>
              </from>
              <to>
                <xdr:col>7432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528" r:id="rId485"/>
      </mc:Fallback>
    </mc:AlternateContent>
    <mc:AlternateContent xmlns:mc="http://schemas.openxmlformats.org/markup-compatibility/2006">
      <mc:Choice Requires="x14">
        <oleObject progId="Equation.3" shapeId="2529" r:id="rId486">
          <objectPr defaultSize="0" autoPict="0" r:id="rId7">
            <anchor moveWithCells="1" sizeWithCells="1">
              <from>
                <xdr:col>7682</xdr:col>
                <xdr:colOff>200025</xdr:colOff>
                <xdr:row>10</xdr:row>
                <xdr:rowOff>95250</xdr:rowOff>
              </from>
              <to>
                <xdr:col>7688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529" r:id="rId486"/>
      </mc:Fallback>
    </mc:AlternateContent>
    <mc:AlternateContent xmlns:mc="http://schemas.openxmlformats.org/markup-compatibility/2006">
      <mc:Choice Requires="x14">
        <oleObject progId="Equation.3" shapeId="2530" r:id="rId487">
          <objectPr defaultSize="0" autoPict="0" r:id="rId7">
            <anchor moveWithCells="1" sizeWithCells="1">
              <from>
                <xdr:col>7682</xdr:col>
                <xdr:colOff>200025</xdr:colOff>
                <xdr:row>65525</xdr:row>
                <xdr:rowOff>95250</xdr:rowOff>
              </from>
              <to>
                <xdr:col>7688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530" r:id="rId487"/>
      </mc:Fallback>
    </mc:AlternateContent>
    <mc:AlternateContent xmlns:mc="http://schemas.openxmlformats.org/markup-compatibility/2006">
      <mc:Choice Requires="x14">
        <oleObject progId="Equation.3" shapeId="2531" r:id="rId488">
          <objectPr defaultSize="0" autoPict="0" r:id="rId7">
            <anchor moveWithCells="1" sizeWithCells="1">
              <from>
                <xdr:col>7682</xdr:col>
                <xdr:colOff>200025</xdr:colOff>
                <xdr:row>131061</xdr:row>
                <xdr:rowOff>95250</xdr:rowOff>
              </from>
              <to>
                <xdr:col>7688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531" r:id="rId488"/>
      </mc:Fallback>
    </mc:AlternateContent>
    <mc:AlternateContent xmlns:mc="http://schemas.openxmlformats.org/markup-compatibility/2006">
      <mc:Choice Requires="x14">
        <oleObject progId="Equation.3" shapeId="2532" r:id="rId489">
          <objectPr defaultSize="0" autoPict="0" r:id="rId7">
            <anchor moveWithCells="1" sizeWithCells="1">
              <from>
                <xdr:col>7682</xdr:col>
                <xdr:colOff>200025</xdr:colOff>
                <xdr:row>196597</xdr:row>
                <xdr:rowOff>95250</xdr:rowOff>
              </from>
              <to>
                <xdr:col>7688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532" r:id="rId489"/>
      </mc:Fallback>
    </mc:AlternateContent>
    <mc:AlternateContent xmlns:mc="http://schemas.openxmlformats.org/markup-compatibility/2006">
      <mc:Choice Requires="x14">
        <oleObject progId="Equation.3" shapeId="2533" r:id="rId490">
          <objectPr defaultSize="0" autoPict="0" r:id="rId7">
            <anchor moveWithCells="1" sizeWithCells="1">
              <from>
                <xdr:col>7682</xdr:col>
                <xdr:colOff>200025</xdr:colOff>
                <xdr:row>262133</xdr:row>
                <xdr:rowOff>95250</xdr:rowOff>
              </from>
              <to>
                <xdr:col>7688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533" r:id="rId490"/>
      </mc:Fallback>
    </mc:AlternateContent>
    <mc:AlternateContent xmlns:mc="http://schemas.openxmlformats.org/markup-compatibility/2006">
      <mc:Choice Requires="x14">
        <oleObject progId="Equation.3" shapeId="2534" r:id="rId491">
          <objectPr defaultSize="0" autoPict="0" r:id="rId7">
            <anchor moveWithCells="1" sizeWithCells="1">
              <from>
                <xdr:col>7682</xdr:col>
                <xdr:colOff>200025</xdr:colOff>
                <xdr:row>327669</xdr:row>
                <xdr:rowOff>95250</xdr:rowOff>
              </from>
              <to>
                <xdr:col>7688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534" r:id="rId491"/>
      </mc:Fallback>
    </mc:AlternateContent>
    <mc:AlternateContent xmlns:mc="http://schemas.openxmlformats.org/markup-compatibility/2006">
      <mc:Choice Requires="x14">
        <oleObject progId="Equation.3" shapeId="2535" r:id="rId492">
          <objectPr defaultSize="0" autoPict="0" r:id="rId7">
            <anchor moveWithCells="1" sizeWithCells="1">
              <from>
                <xdr:col>7682</xdr:col>
                <xdr:colOff>200025</xdr:colOff>
                <xdr:row>393205</xdr:row>
                <xdr:rowOff>95250</xdr:rowOff>
              </from>
              <to>
                <xdr:col>7688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535" r:id="rId492"/>
      </mc:Fallback>
    </mc:AlternateContent>
    <mc:AlternateContent xmlns:mc="http://schemas.openxmlformats.org/markup-compatibility/2006">
      <mc:Choice Requires="x14">
        <oleObject progId="Equation.3" shapeId="2536" r:id="rId493">
          <objectPr defaultSize="0" autoPict="0" r:id="rId7">
            <anchor moveWithCells="1" sizeWithCells="1">
              <from>
                <xdr:col>7682</xdr:col>
                <xdr:colOff>200025</xdr:colOff>
                <xdr:row>458741</xdr:row>
                <xdr:rowOff>95250</xdr:rowOff>
              </from>
              <to>
                <xdr:col>7688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536" r:id="rId493"/>
      </mc:Fallback>
    </mc:AlternateContent>
    <mc:AlternateContent xmlns:mc="http://schemas.openxmlformats.org/markup-compatibility/2006">
      <mc:Choice Requires="x14">
        <oleObject progId="Equation.3" shapeId="2537" r:id="rId494">
          <objectPr defaultSize="0" autoPict="0" r:id="rId7">
            <anchor moveWithCells="1" sizeWithCells="1">
              <from>
                <xdr:col>7682</xdr:col>
                <xdr:colOff>200025</xdr:colOff>
                <xdr:row>524277</xdr:row>
                <xdr:rowOff>95250</xdr:rowOff>
              </from>
              <to>
                <xdr:col>7688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537" r:id="rId494"/>
      </mc:Fallback>
    </mc:AlternateContent>
    <mc:AlternateContent xmlns:mc="http://schemas.openxmlformats.org/markup-compatibility/2006">
      <mc:Choice Requires="x14">
        <oleObject progId="Equation.3" shapeId="2538" r:id="rId495">
          <objectPr defaultSize="0" autoPict="0" r:id="rId7">
            <anchor moveWithCells="1" sizeWithCells="1">
              <from>
                <xdr:col>7682</xdr:col>
                <xdr:colOff>200025</xdr:colOff>
                <xdr:row>589813</xdr:row>
                <xdr:rowOff>95250</xdr:rowOff>
              </from>
              <to>
                <xdr:col>7688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538" r:id="rId495"/>
      </mc:Fallback>
    </mc:AlternateContent>
    <mc:AlternateContent xmlns:mc="http://schemas.openxmlformats.org/markup-compatibility/2006">
      <mc:Choice Requires="x14">
        <oleObject progId="Equation.3" shapeId="2539" r:id="rId496">
          <objectPr defaultSize="0" autoPict="0" r:id="rId7">
            <anchor moveWithCells="1" sizeWithCells="1">
              <from>
                <xdr:col>7682</xdr:col>
                <xdr:colOff>200025</xdr:colOff>
                <xdr:row>655349</xdr:row>
                <xdr:rowOff>95250</xdr:rowOff>
              </from>
              <to>
                <xdr:col>7688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539" r:id="rId496"/>
      </mc:Fallback>
    </mc:AlternateContent>
    <mc:AlternateContent xmlns:mc="http://schemas.openxmlformats.org/markup-compatibility/2006">
      <mc:Choice Requires="x14">
        <oleObject progId="Equation.3" shapeId="2540" r:id="rId497">
          <objectPr defaultSize="0" autoPict="0" r:id="rId7">
            <anchor moveWithCells="1" sizeWithCells="1">
              <from>
                <xdr:col>7682</xdr:col>
                <xdr:colOff>200025</xdr:colOff>
                <xdr:row>720885</xdr:row>
                <xdr:rowOff>95250</xdr:rowOff>
              </from>
              <to>
                <xdr:col>7688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540" r:id="rId497"/>
      </mc:Fallback>
    </mc:AlternateContent>
    <mc:AlternateContent xmlns:mc="http://schemas.openxmlformats.org/markup-compatibility/2006">
      <mc:Choice Requires="x14">
        <oleObject progId="Equation.3" shapeId="2541" r:id="rId498">
          <objectPr defaultSize="0" autoPict="0" r:id="rId7">
            <anchor moveWithCells="1" sizeWithCells="1">
              <from>
                <xdr:col>7682</xdr:col>
                <xdr:colOff>200025</xdr:colOff>
                <xdr:row>786421</xdr:row>
                <xdr:rowOff>95250</xdr:rowOff>
              </from>
              <to>
                <xdr:col>7688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541" r:id="rId498"/>
      </mc:Fallback>
    </mc:AlternateContent>
    <mc:AlternateContent xmlns:mc="http://schemas.openxmlformats.org/markup-compatibility/2006">
      <mc:Choice Requires="x14">
        <oleObject progId="Equation.3" shapeId="2542" r:id="rId499">
          <objectPr defaultSize="0" autoPict="0" r:id="rId7">
            <anchor moveWithCells="1" sizeWithCells="1">
              <from>
                <xdr:col>7682</xdr:col>
                <xdr:colOff>200025</xdr:colOff>
                <xdr:row>851957</xdr:row>
                <xdr:rowOff>95250</xdr:rowOff>
              </from>
              <to>
                <xdr:col>7688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542" r:id="rId499"/>
      </mc:Fallback>
    </mc:AlternateContent>
    <mc:AlternateContent xmlns:mc="http://schemas.openxmlformats.org/markup-compatibility/2006">
      <mc:Choice Requires="x14">
        <oleObject progId="Equation.3" shapeId="2543" r:id="rId500">
          <objectPr defaultSize="0" autoPict="0" r:id="rId7">
            <anchor moveWithCells="1" sizeWithCells="1">
              <from>
                <xdr:col>7682</xdr:col>
                <xdr:colOff>200025</xdr:colOff>
                <xdr:row>917493</xdr:row>
                <xdr:rowOff>95250</xdr:rowOff>
              </from>
              <to>
                <xdr:col>7688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543" r:id="rId500"/>
      </mc:Fallback>
    </mc:AlternateContent>
    <mc:AlternateContent xmlns:mc="http://schemas.openxmlformats.org/markup-compatibility/2006">
      <mc:Choice Requires="x14">
        <oleObject progId="Equation.3" shapeId="2544" r:id="rId501">
          <objectPr defaultSize="0" autoPict="0" r:id="rId7">
            <anchor moveWithCells="1" sizeWithCells="1">
              <from>
                <xdr:col>7682</xdr:col>
                <xdr:colOff>200025</xdr:colOff>
                <xdr:row>983029</xdr:row>
                <xdr:rowOff>95250</xdr:rowOff>
              </from>
              <to>
                <xdr:col>7688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544" r:id="rId501"/>
      </mc:Fallback>
    </mc:AlternateContent>
    <mc:AlternateContent xmlns:mc="http://schemas.openxmlformats.org/markup-compatibility/2006">
      <mc:Choice Requires="x14">
        <oleObject progId="Equation.3" shapeId="2545" r:id="rId502">
          <objectPr defaultSize="0" autoPict="0" r:id="rId7">
            <anchor moveWithCells="1" sizeWithCells="1">
              <from>
                <xdr:col>7938</xdr:col>
                <xdr:colOff>200025</xdr:colOff>
                <xdr:row>10</xdr:row>
                <xdr:rowOff>95250</xdr:rowOff>
              </from>
              <to>
                <xdr:col>7944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545" r:id="rId502"/>
      </mc:Fallback>
    </mc:AlternateContent>
    <mc:AlternateContent xmlns:mc="http://schemas.openxmlformats.org/markup-compatibility/2006">
      <mc:Choice Requires="x14">
        <oleObject progId="Equation.3" shapeId="2546" r:id="rId503">
          <objectPr defaultSize="0" autoPict="0" r:id="rId7">
            <anchor moveWithCells="1" sizeWithCells="1">
              <from>
                <xdr:col>7938</xdr:col>
                <xdr:colOff>200025</xdr:colOff>
                <xdr:row>65525</xdr:row>
                <xdr:rowOff>95250</xdr:rowOff>
              </from>
              <to>
                <xdr:col>7944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546" r:id="rId503"/>
      </mc:Fallback>
    </mc:AlternateContent>
    <mc:AlternateContent xmlns:mc="http://schemas.openxmlformats.org/markup-compatibility/2006">
      <mc:Choice Requires="x14">
        <oleObject progId="Equation.3" shapeId="2547" r:id="rId504">
          <objectPr defaultSize="0" autoPict="0" r:id="rId7">
            <anchor moveWithCells="1" sizeWithCells="1">
              <from>
                <xdr:col>7938</xdr:col>
                <xdr:colOff>200025</xdr:colOff>
                <xdr:row>131061</xdr:row>
                <xdr:rowOff>95250</xdr:rowOff>
              </from>
              <to>
                <xdr:col>7944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547" r:id="rId504"/>
      </mc:Fallback>
    </mc:AlternateContent>
    <mc:AlternateContent xmlns:mc="http://schemas.openxmlformats.org/markup-compatibility/2006">
      <mc:Choice Requires="x14">
        <oleObject progId="Equation.3" shapeId="2548" r:id="rId505">
          <objectPr defaultSize="0" autoPict="0" r:id="rId7">
            <anchor moveWithCells="1" sizeWithCells="1">
              <from>
                <xdr:col>7938</xdr:col>
                <xdr:colOff>200025</xdr:colOff>
                <xdr:row>196597</xdr:row>
                <xdr:rowOff>95250</xdr:rowOff>
              </from>
              <to>
                <xdr:col>7944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548" r:id="rId505"/>
      </mc:Fallback>
    </mc:AlternateContent>
    <mc:AlternateContent xmlns:mc="http://schemas.openxmlformats.org/markup-compatibility/2006">
      <mc:Choice Requires="x14">
        <oleObject progId="Equation.3" shapeId="2549" r:id="rId506">
          <objectPr defaultSize="0" autoPict="0" r:id="rId7">
            <anchor moveWithCells="1" sizeWithCells="1">
              <from>
                <xdr:col>7938</xdr:col>
                <xdr:colOff>200025</xdr:colOff>
                <xdr:row>262133</xdr:row>
                <xdr:rowOff>95250</xdr:rowOff>
              </from>
              <to>
                <xdr:col>7944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549" r:id="rId506"/>
      </mc:Fallback>
    </mc:AlternateContent>
    <mc:AlternateContent xmlns:mc="http://schemas.openxmlformats.org/markup-compatibility/2006">
      <mc:Choice Requires="x14">
        <oleObject progId="Equation.3" shapeId="2550" r:id="rId507">
          <objectPr defaultSize="0" autoPict="0" r:id="rId7">
            <anchor moveWithCells="1" sizeWithCells="1">
              <from>
                <xdr:col>7938</xdr:col>
                <xdr:colOff>200025</xdr:colOff>
                <xdr:row>327669</xdr:row>
                <xdr:rowOff>95250</xdr:rowOff>
              </from>
              <to>
                <xdr:col>7944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550" r:id="rId507"/>
      </mc:Fallback>
    </mc:AlternateContent>
    <mc:AlternateContent xmlns:mc="http://schemas.openxmlformats.org/markup-compatibility/2006">
      <mc:Choice Requires="x14">
        <oleObject progId="Equation.3" shapeId="2551" r:id="rId508">
          <objectPr defaultSize="0" autoPict="0" r:id="rId7">
            <anchor moveWithCells="1" sizeWithCells="1">
              <from>
                <xdr:col>7938</xdr:col>
                <xdr:colOff>200025</xdr:colOff>
                <xdr:row>393205</xdr:row>
                <xdr:rowOff>95250</xdr:rowOff>
              </from>
              <to>
                <xdr:col>7944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551" r:id="rId508"/>
      </mc:Fallback>
    </mc:AlternateContent>
    <mc:AlternateContent xmlns:mc="http://schemas.openxmlformats.org/markup-compatibility/2006">
      <mc:Choice Requires="x14">
        <oleObject progId="Equation.3" shapeId="2552" r:id="rId509">
          <objectPr defaultSize="0" autoPict="0" r:id="rId7">
            <anchor moveWithCells="1" sizeWithCells="1">
              <from>
                <xdr:col>7938</xdr:col>
                <xdr:colOff>200025</xdr:colOff>
                <xdr:row>458741</xdr:row>
                <xdr:rowOff>95250</xdr:rowOff>
              </from>
              <to>
                <xdr:col>7944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552" r:id="rId509"/>
      </mc:Fallback>
    </mc:AlternateContent>
    <mc:AlternateContent xmlns:mc="http://schemas.openxmlformats.org/markup-compatibility/2006">
      <mc:Choice Requires="x14">
        <oleObject progId="Equation.3" shapeId="2553" r:id="rId510">
          <objectPr defaultSize="0" autoPict="0" r:id="rId7">
            <anchor moveWithCells="1" sizeWithCells="1">
              <from>
                <xdr:col>7938</xdr:col>
                <xdr:colOff>200025</xdr:colOff>
                <xdr:row>524277</xdr:row>
                <xdr:rowOff>95250</xdr:rowOff>
              </from>
              <to>
                <xdr:col>7944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553" r:id="rId510"/>
      </mc:Fallback>
    </mc:AlternateContent>
    <mc:AlternateContent xmlns:mc="http://schemas.openxmlformats.org/markup-compatibility/2006">
      <mc:Choice Requires="x14">
        <oleObject progId="Equation.3" shapeId="2554" r:id="rId511">
          <objectPr defaultSize="0" autoPict="0" r:id="rId7">
            <anchor moveWithCells="1" sizeWithCells="1">
              <from>
                <xdr:col>7938</xdr:col>
                <xdr:colOff>200025</xdr:colOff>
                <xdr:row>589813</xdr:row>
                <xdr:rowOff>95250</xdr:rowOff>
              </from>
              <to>
                <xdr:col>7944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554" r:id="rId511"/>
      </mc:Fallback>
    </mc:AlternateContent>
    <mc:AlternateContent xmlns:mc="http://schemas.openxmlformats.org/markup-compatibility/2006">
      <mc:Choice Requires="x14">
        <oleObject progId="Equation.3" shapeId="2555" r:id="rId512">
          <objectPr defaultSize="0" autoPict="0" r:id="rId7">
            <anchor moveWithCells="1" sizeWithCells="1">
              <from>
                <xdr:col>7938</xdr:col>
                <xdr:colOff>200025</xdr:colOff>
                <xdr:row>655349</xdr:row>
                <xdr:rowOff>95250</xdr:rowOff>
              </from>
              <to>
                <xdr:col>7944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555" r:id="rId512"/>
      </mc:Fallback>
    </mc:AlternateContent>
    <mc:AlternateContent xmlns:mc="http://schemas.openxmlformats.org/markup-compatibility/2006">
      <mc:Choice Requires="x14">
        <oleObject progId="Equation.3" shapeId="2556" r:id="rId513">
          <objectPr defaultSize="0" autoPict="0" r:id="rId7">
            <anchor moveWithCells="1" sizeWithCells="1">
              <from>
                <xdr:col>7938</xdr:col>
                <xdr:colOff>200025</xdr:colOff>
                <xdr:row>720885</xdr:row>
                <xdr:rowOff>95250</xdr:rowOff>
              </from>
              <to>
                <xdr:col>7944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556" r:id="rId513"/>
      </mc:Fallback>
    </mc:AlternateContent>
    <mc:AlternateContent xmlns:mc="http://schemas.openxmlformats.org/markup-compatibility/2006">
      <mc:Choice Requires="x14">
        <oleObject progId="Equation.3" shapeId="2557" r:id="rId514">
          <objectPr defaultSize="0" autoPict="0" r:id="rId7">
            <anchor moveWithCells="1" sizeWithCells="1">
              <from>
                <xdr:col>7938</xdr:col>
                <xdr:colOff>200025</xdr:colOff>
                <xdr:row>786421</xdr:row>
                <xdr:rowOff>95250</xdr:rowOff>
              </from>
              <to>
                <xdr:col>7944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557" r:id="rId514"/>
      </mc:Fallback>
    </mc:AlternateContent>
    <mc:AlternateContent xmlns:mc="http://schemas.openxmlformats.org/markup-compatibility/2006">
      <mc:Choice Requires="x14">
        <oleObject progId="Equation.3" shapeId="2558" r:id="rId515">
          <objectPr defaultSize="0" autoPict="0" r:id="rId7">
            <anchor moveWithCells="1" sizeWithCells="1">
              <from>
                <xdr:col>7938</xdr:col>
                <xdr:colOff>200025</xdr:colOff>
                <xdr:row>851957</xdr:row>
                <xdr:rowOff>95250</xdr:rowOff>
              </from>
              <to>
                <xdr:col>7944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558" r:id="rId515"/>
      </mc:Fallback>
    </mc:AlternateContent>
    <mc:AlternateContent xmlns:mc="http://schemas.openxmlformats.org/markup-compatibility/2006">
      <mc:Choice Requires="x14">
        <oleObject progId="Equation.3" shapeId="2559" r:id="rId516">
          <objectPr defaultSize="0" autoPict="0" r:id="rId7">
            <anchor moveWithCells="1" sizeWithCells="1">
              <from>
                <xdr:col>7938</xdr:col>
                <xdr:colOff>200025</xdr:colOff>
                <xdr:row>917493</xdr:row>
                <xdr:rowOff>95250</xdr:rowOff>
              </from>
              <to>
                <xdr:col>7944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559" r:id="rId516"/>
      </mc:Fallback>
    </mc:AlternateContent>
    <mc:AlternateContent xmlns:mc="http://schemas.openxmlformats.org/markup-compatibility/2006">
      <mc:Choice Requires="x14">
        <oleObject progId="Equation.3" shapeId="2560" r:id="rId517">
          <objectPr defaultSize="0" autoPict="0" r:id="rId7">
            <anchor moveWithCells="1" sizeWithCells="1">
              <from>
                <xdr:col>7938</xdr:col>
                <xdr:colOff>200025</xdr:colOff>
                <xdr:row>983029</xdr:row>
                <xdr:rowOff>95250</xdr:rowOff>
              </from>
              <to>
                <xdr:col>7944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560" r:id="rId517"/>
      </mc:Fallback>
    </mc:AlternateContent>
    <mc:AlternateContent xmlns:mc="http://schemas.openxmlformats.org/markup-compatibility/2006">
      <mc:Choice Requires="x14">
        <oleObject progId="Equation.3" shapeId="2561" r:id="rId518">
          <objectPr defaultSize="0" autoPict="0" r:id="rId7">
            <anchor moveWithCells="1" sizeWithCells="1">
              <from>
                <xdr:col>8194</xdr:col>
                <xdr:colOff>200025</xdr:colOff>
                <xdr:row>10</xdr:row>
                <xdr:rowOff>95250</xdr:rowOff>
              </from>
              <to>
                <xdr:col>8200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561" r:id="rId518"/>
      </mc:Fallback>
    </mc:AlternateContent>
    <mc:AlternateContent xmlns:mc="http://schemas.openxmlformats.org/markup-compatibility/2006">
      <mc:Choice Requires="x14">
        <oleObject progId="Equation.3" shapeId="2562" r:id="rId519">
          <objectPr defaultSize="0" autoPict="0" r:id="rId7">
            <anchor moveWithCells="1" sizeWithCells="1">
              <from>
                <xdr:col>8194</xdr:col>
                <xdr:colOff>200025</xdr:colOff>
                <xdr:row>65525</xdr:row>
                <xdr:rowOff>95250</xdr:rowOff>
              </from>
              <to>
                <xdr:col>8200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562" r:id="rId519"/>
      </mc:Fallback>
    </mc:AlternateContent>
    <mc:AlternateContent xmlns:mc="http://schemas.openxmlformats.org/markup-compatibility/2006">
      <mc:Choice Requires="x14">
        <oleObject progId="Equation.3" shapeId="2563" r:id="rId520">
          <objectPr defaultSize="0" autoPict="0" r:id="rId7">
            <anchor moveWithCells="1" sizeWithCells="1">
              <from>
                <xdr:col>8194</xdr:col>
                <xdr:colOff>200025</xdr:colOff>
                <xdr:row>131061</xdr:row>
                <xdr:rowOff>95250</xdr:rowOff>
              </from>
              <to>
                <xdr:col>8200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563" r:id="rId520"/>
      </mc:Fallback>
    </mc:AlternateContent>
    <mc:AlternateContent xmlns:mc="http://schemas.openxmlformats.org/markup-compatibility/2006">
      <mc:Choice Requires="x14">
        <oleObject progId="Equation.3" shapeId="2564" r:id="rId521">
          <objectPr defaultSize="0" autoPict="0" r:id="rId7">
            <anchor moveWithCells="1" sizeWithCells="1">
              <from>
                <xdr:col>8194</xdr:col>
                <xdr:colOff>200025</xdr:colOff>
                <xdr:row>196597</xdr:row>
                <xdr:rowOff>95250</xdr:rowOff>
              </from>
              <to>
                <xdr:col>8200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564" r:id="rId521"/>
      </mc:Fallback>
    </mc:AlternateContent>
    <mc:AlternateContent xmlns:mc="http://schemas.openxmlformats.org/markup-compatibility/2006">
      <mc:Choice Requires="x14">
        <oleObject progId="Equation.3" shapeId="2565" r:id="rId522">
          <objectPr defaultSize="0" autoPict="0" r:id="rId7">
            <anchor moveWithCells="1" sizeWithCells="1">
              <from>
                <xdr:col>8194</xdr:col>
                <xdr:colOff>200025</xdr:colOff>
                <xdr:row>262133</xdr:row>
                <xdr:rowOff>95250</xdr:rowOff>
              </from>
              <to>
                <xdr:col>8200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565" r:id="rId522"/>
      </mc:Fallback>
    </mc:AlternateContent>
    <mc:AlternateContent xmlns:mc="http://schemas.openxmlformats.org/markup-compatibility/2006">
      <mc:Choice Requires="x14">
        <oleObject progId="Equation.3" shapeId="2566" r:id="rId523">
          <objectPr defaultSize="0" autoPict="0" r:id="rId7">
            <anchor moveWithCells="1" sizeWithCells="1">
              <from>
                <xdr:col>8194</xdr:col>
                <xdr:colOff>200025</xdr:colOff>
                <xdr:row>327669</xdr:row>
                <xdr:rowOff>95250</xdr:rowOff>
              </from>
              <to>
                <xdr:col>8200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566" r:id="rId523"/>
      </mc:Fallback>
    </mc:AlternateContent>
    <mc:AlternateContent xmlns:mc="http://schemas.openxmlformats.org/markup-compatibility/2006">
      <mc:Choice Requires="x14">
        <oleObject progId="Equation.3" shapeId="2567" r:id="rId524">
          <objectPr defaultSize="0" autoPict="0" r:id="rId7">
            <anchor moveWithCells="1" sizeWithCells="1">
              <from>
                <xdr:col>8194</xdr:col>
                <xdr:colOff>200025</xdr:colOff>
                <xdr:row>393205</xdr:row>
                <xdr:rowOff>95250</xdr:rowOff>
              </from>
              <to>
                <xdr:col>8200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567" r:id="rId524"/>
      </mc:Fallback>
    </mc:AlternateContent>
    <mc:AlternateContent xmlns:mc="http://schemas.openxmlformats.org/markup-compatibility/2006">
      <mc:Choice Requires="x14">
        <oleObject progId="Equation.3" shapeId="2568" r:id="rId525">
          <objectPr defaultSize="0" autoPict="0" r:id="rId7">
            <anchor moveWithCells="1" sizeWithCells="1">
              <from>
                <xdr:col>8194</xdr:col>
                <xdr:colOff>200025</xdr:colOff>
                <xdr:row>458741</xdr:row>
                <xdr:rowOff>95250</xdr:rowOff>
              </from>
              <to>
                <xdr:col>8200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568" r:id="rId525"/>
      </mc:Fallback>
    </mc:AlternateContent>
    <mc:AlternateContent xmlns:mc="http://schemas.openxmlformats.org/markup-compatibility/2006">
      <mc:Choice Requires="x14">
        <oleObject progId="Equation.3" shapeId="2569" r:id="rId526">
          <objectPr defaultSize="0" autoPict="0" r:id="rId7">
            <anchor moveWithCells="1" sizeWithCells="1">
              <from>
                <xdr:col>8194</xdr:col>
                <xdr:colOff>200025</xdr:colOff>
                <xdr:row>524277</xdr:row>
                <xdr:rowOff>95250</xdr:rowOff>
              </from>
              <to>
                <xdr:col>8200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569" r:id="rId526"/>
      </mc:Fallback>
    </mc:AlternateContent>
    <mc:AlternateContent xmlns:mc="http://schemas.openxmlformats.org/markup-compatibility/2006">
      <mc:Choice Requires="x14">
        <oleObject progId="Equation.3" shapeId="2570" r:id="rId527">
          <objectPr defaultSize="0" autoPict="0" r:id="rId7">
            <anchor moveWithCells="1" sizeWithCells="1">
              <from>
                <xdr:col>8194</xdr:col>
                <xdr:colOff>200025</xdr:colOff>
                <xdr:row>589813</xdr:row>
                <xdr:rowOff>95250</xdr:rowOff>
              </from>
              <to>
                <xdr:col>8200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570" r:id="rId527"/>
      </mc:Fallback>
    </mc:AlternateContent>
    <mc:AlternateContent xmlns:mc="http://schemas.openxmlformats.org/markup-compatibility/2006">
      <mc:Choice Requires="x14">
        <oleObject progId="Equation.3" shapeId="2571" r:id="rId528">
          <objectPr defaultSize="0" autoPict="0" r:id="rId7">
            <anchor moveWithCells="1" sizeWithCells="1">
              <from>
                <xdr:col>8194</xdr:col>
                <xdr:colOff>200025</xdr:colOff>
                <xdr:row>655349</xdr:row>
                <xdr:rowOff>95250</xdr:rowOff>
              </from>
              <to>
                <xdr:col>8200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571" r:id="rId528"/>
      </mc:Fallback>
    </mc:AlternateContent>
    <mc:AlternateContent xmlns:mc="http://schemas.openxmlformats.org/markup-compatibility/2006">
      <mc:Choice Requires="x14">
        <oleObject progId="Equation.3" shapeId="2572" r:id="rId529">
          <objectPr defaultSize="0" autoPict="0" r:id="rId7">
            <anchor moveWithCells="1" sizeWithCells="1">
              <from>
                <xdr:col>8194</xdr:col>
                <xdr:colOff>200025</xdr:colOff>
                <xdr:row>720885</xdr:row>
                <xdr:rowOff>95250</xdr:rowOff>
              </from>
              <to>
                <xdr:col>8200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572" r:id="rId529"/>
      </mc:Fallback>
    </mc:AlternateContent>
    <mc:AlternateContent xmlns:mc="http://schemas.openxmlformats.org/markup-compatibility/2006">
      <mc:Choice Requires="x14">
        <oleObject progId="Equation.3" shapeId="2573" r:id="rId530">
          <objectPr defaultSize="0" autoPict="0" r:id="rId7">
            <anchor moveWithCells="1" sizeWithCells="1">
              <from>
                <xdr:col>8194</xdr:col>
                <xdr:colOff>200025</xdr:colOff>
                <xdr:row>786421</xdr:row>
                <xdr:rowOff>95250</xdr:rowOff>
              </from>
              <to>
                <xdr:col>8200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573" r:id="rId530"/>
      </mc:Fallback>
    </mc:AlternateContent>
    <mc:AlternateContent xmlns:mc="http://schemas.openxmlformats.org/markup-compatibility/2006">
      <mc:Choice Requires="x14">
        <oleObject progId="Equation.3" shapeId="2574" r:id="rId531">
          <objectPr defaultSize="0" autoPict="0" r:id="rId7">
            <anchor moveWithCells="1" sizeWithCells="1">
              <from>
                <xdr:col>8194</xdr:col>
                <xdr:colOff>200025</xdr:colOff>
                <xdr:row>851957</xdr:row>
                <xdr:rowOff>95250</xdr:rowOff>
              </from>
              <to>
                <xdr:col>8200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574" r:id="rId531"/>
      </mc:Fallback>
    </mc:AlternateContent>
    <mc:AlternateContent xmlns:mc="http://schemas.openxmlformats.org/markup-compatibility/2006">
      <mc:Choice Requires="x14">
        <oleObject progId="Equation.3" shapeId="2575" r:id="rId532">
          <objectPr defaultSize="0" autoPict="0" r:id="rId7">
            <anchor moveWithCells="1" sizeWithCells="1">
              <from>
                <xdr:col>8194</xdr:col>
                <xdr:colOff>200025</xdr:colOff>
                <xdr:row>917493</xdr:row>
                <xdr:rowOff>95250</xdr:rowOff>
              </from>
              <to>
                <xdr:col>8200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575" r:id="rId532"/>
      </mc:Fallback>
    </mc:AlternateContent>
    <mc:AlternateContent xmlns:mc="http://schemas.openxmlformats.org/markup-compatibility/2006">
      <mc:Choice Requires="x14">
        <oleObject progId="Equation.3" shapeId="2576" r:id="rId533">
          <objectPr defaultSize="0" autoPict="0" r:id="rId7">
            <anchor moveWithCells="1" sizeWithCells="1">
              <from>
                <xdr:col>8194</xdr:col>
                <xdr:colOff>200025</xdr:colOff>
                <xdr:row>983029</xdr:row>
                <xdr:rowOff>95250</xdr:rowOff>
              </from>
              <to>
                <xdr:col>8200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576" r:id="rId533"/>
      </mc:Fallback>
    </mc:AlternateContent>
    <mc:AlternateContent xmlns:mc="http://schemas.openxmlformats.org/markup-compatibility/2006">
      <mc:Choice Requires="x14">
        <oleObject progId="Equation.3" shapeId="2577" r:id="rId534">
          <objectPr defaultSize="0" autoPict="0" r:id="rId7">
            <anchor moveWithCells="1" sizeWithCells="1">
              <from>
                <xdr:col>8450</xdr:col>
                <xdr:colOff>200025</xdr:colOff>
                <xdr:row>10</xdr:row>
                <xdr:rowOff>95250</xdr:rowOff>
              </from>
              <to>
                <xdr:col>8456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577" r:id="rId534"/>
      </mc:Fallback>
    </mc:AlternateContent>
    <mc:AlternateContent xmlns:mc="http://schemas.openxmlformats.org/markup-compatibility/2006">
      <mc:Choice Requires="x14">
        <oleObject progId="Equation.3" shapeId="2578" r:id="rId535">
          <objectPr defaultSize="0" autoPict="0" r:id="rId7">
            <anchor moveWithCells="1" sizeWithCells="1">
              <from>
                <xdr:col>8450</xdr:col>
                <xdr:colOff>200025</xdr:colOff>
                <xdr:row>65525</xdr:row>
                <xdr:rowOff>95250</xdr:rowOff>
              </from>
              <to>
                <xdr:col>8456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578" r:id="rId535"/>
      </mc:Fallback>
    </mc:AlternateContent>
    <mc:AlternateContent xmlns:mc="http://schemas.openxmlformats.org/markup-compatibility/2006">
      <mc:Choice Requires="x14">
        <oleObject progId="Equation.3" shapeId="2579" r:id="rId536">
          <objectPr defaultSize="0" autoPict="0" r:id="rId7">
            <anchor moveWithCells="1" sizeWithCells="1">
              <from>
                <xdr:col>8450</xdr:col>
                <xdr:colOff>200025</xdr:colOff>
                <xdr:row>131061</xdr:row>
                <xdr:rowOff>95250</xdr:rowOff>
              </from>
              <to>
                <xdr:col>8456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579" r:id="rId536"/>
      </mc:Fallback>
    </mc:AlternateContent>
    <mc:AlternateContent xmlns:mc="http://schemas.openxmlformats.org/markup-compatibility/2006">
      <mc:Choice Requires="x14">
        <oleObject progId="Equation.3" shapeId="2580" r:id="rId537">
          <objectPr defaultSize="0" autoPict="0" r:id="rId7">
            <anchor moveWithCells="1" sizeWithCells="1">
              <from>
                <xdr:col>8450</xdr:col>
                <xdr:colOff>200025</xdr:colOff>
                <xdr:row>196597</xdr:row>
                <xdr:rowOff>95250</xdr:rowOff>
              </from>
              <to>
                <xdr:col>8456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580" r:id="rId537"/>
      </mc:Fallback>
    </mc:AlternateContent>
    <mc:AlternateContent xmlns:mc="http://schemas.openxmlformats.org/markup-compatibility/2006">
      <mc:Choice Requires="x14">
        <oleObject progId="Equation.3" shapeId="2581" r:id="rId538">
          <objectPr defaultSize="0" autoPict="0" r:id="rId7">
            <anchor moveWithCells="1" sizeWithCells="1">
              <from>
                <xdr:col>8450</xdr:col>
                <xdr:colOff>200025</xdr:colOff>
                <xdr:row>262133</xdr:row>
                <xdr:rowOff>95250</xdr:rowOff>
              </from>
              <to>
                <xdr:col>8456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581" r:id="rId538"/>
      </mc:Fallback>
    </mc:AlternateContent>
    <mc:AlternateContent xmlns:mc="http://schemas.openxmlformats.org/markup-compatibility/2006">
      <mc:Choice Requires="x14">
        <oleObject progId="Equation.3" shapeId="2582" r:id="rId539">
          <objectPr defaultSize="0" autoPict="0" r:id="rId7">
            <anchor moveWithCells="1" sizeWithCells="1">
              <from>
                <xdr:col>8450</xdr:col>
                <xdr:colOff>200025</xdr:colOff>
                <xdr:row>327669</xdr:row>
                <xdr:rowOff>95250</xdr:rowOff>
              </from>
              <to>
                <xdr:col>8456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582" r:id="rId539"/>
      </mc:Fallback>
    </mc:AlternateContent>
    <mc:AlternateContent xmlns:mc="http://schemas.openxmlformats.org/markup-compatibility/2006">
      <mc:Choice Requires="x14">
        <oleObject progId="Equation.3" shapeId="2583" r:id="rId540">
          <objectPr defaultSize="0" autoPict="0" r:id="rId7">
            <anchor moveWithCells="1" sizeWithCells="1">
              <from>
                <xdr:col>8450</xdr:col>
                <xdr:colOff>200025</xdr:colOff>
                <xdr:row>393205</xdr:row>
                <xdr:rowOff>95250</xdr:rowOff>
              </from>
              <to>
                <xdr:col>8456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583" r:id="rId540"/>
      </mc:Fallback>
    </mc:AlternateContent>
    <mc:AlternateContent xmlns:mc="http://schemas.openxmlformats.org/markup-compatibility/2006">
      <mc:Choice Requires="x14">
        <oleObject progId="Equation.3" shapeId="2584" r:id="rId541">
          <objectPr defaultSize="0" autoPict="0" r:id="rId7">
            <anchor moveWithCells="1" sizeWithCells="1">
              <from>
                <xdr:col>8450</xdr:col>
                <xdr:colOff>200025</xdr:colOff>
                <xdr:row>458741</xdr:row>
                <xdr:rowOff>95250</xdr:rowOff>
              </from>
              <to>
                <xdr:col>8456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584" r:id="rId541"/>
      </mc:Fallback>
    </mc:AlternateContent>
    <mc:AlternateContent xmlns:mc="http://schemas.openxmlformats.org/markup-compatibility/2006">
      <mc:Choice Requires="x14">
        <oleObject progId="Equation.3" shapeId="2585" r:id="rId542">
          <objectPr defaultSize="0" autoPict="0" r:id="rId7">
            <anchor moveWithCells="1" sizeWithCells="1">
              <from>
                <xdr:col>8450</xdr:col>
                <xdr:colOff>200025</xdr:colOff>
                <xdr:row>524277</xdr:row>
                <xdr:rowOff>95250</xdr:rowOff>
              </from>
              <to>
                <xdr:col>8456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585" r:id="rId542"/>
      </mc:Fallback>
    </mc:AlternateContent>
    <mc:AlternateContent xmlns:mc="http://schemas.openxmlformats.org/markup-compatibility/2006">
      <mc:Choice Requires="x14">
        <oleObject progId="Equation.3" shapeId="2586" r:id="rId543">
          <objectPr defaultSize="0" autoPict="0" r:id="rId7">
            <anchor moveWithCells="1" sizeWithCells="1">
              <from>
                <xdr:col>8450</xdr:col>
                <xdr:colOff>200025</xdr:colOff>
                <xdr:row>589813</xdr:row>
                <xdr:rowOff>95250</xdr:rowOff>
              </from>
              <to>
                <xdr:col>8456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586" r:id="rId543"/>
      </mc:Fallback>
    </mc:AlternateContent>
    <mc:AlternateContent xmlns:mc="http://schemas.openxmlformats.org/markup-compatibility/2006">
      <mc:Choice Requires="x14">
        <oleObject progId="Equation.3" shapeId="2587" r:id="rId544">
          <objectPr defaultSize="0" autoPict="0" r:id="rId7">
            <anchor moveWithCells="1" sizeWithCells="1">
              <from>
                <xdr:col>8450</xdr:col>
                <xdr:colOff>200025</xdr:colOff>
                <xdr:row>655349</xdr:row>
                <xdr:rowOff>95250</xdr:rowOff>
              </from>
              <to>
                <xdr:col>8456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587" r:id="rId544"/>
      </mc:Fallback>
    </mc:AlternateContent>
    <mc:AlternateContent xmlns:mc="http://schemas.openxmlformats.org/markup-compatibility/2006">
      <mc:Choice Requires="x14">
        <oleObject progId="Equation.3" shapeId="2588" r:id="rId545">
          <objectPr defaultSize="0" autoPict="0" r:id="rId7">
            <anchor moveWithCells="1" sizeWithCells="1">
              <from>
                <xdr:col>8450</xdr:col>
                <xdr:colOff>200025</xdr:colOff>
                <xdr:row>720885</xdr:row>
                <xdr:rowOff>95250</xdr:rowOff>
              </from>
              <to>
                <xdr:col>8456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588" r:id="rId545"/>
      </mc:Fallback>
    </mc:AlternateContent>
    <mc:AlternateContent xmlns:mc="http://schemas.openxmlformats.org/markup-compatibility/2006">
      <mc:Choice Requires="x14">
        <oleObject progId="Equation.3" shapeId="2589" r:id="rId546">
          <objectPr defaultSize="0" autoPict="0" r:id="rId7">
            <anchor moveWithCells="1" sizeWithCells="1">
              <from>
                <xdr:col>8450</xdr:col>
                <xdr:colOff>200025</xdr:colOff>
                <xdr:row>786421</xdr:row>
                <xdr:rowOff>95250</xdr:rowOff>
              </from>
              <to>
                <xdr:col>8456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589" r:id="rId546"/>
      </mc:Fallback>
    </mc:AlternateContent>
    <mc:AlternateContent xmlns:mc="http://schemas.openxmlformats.org/markup-compatibility/2006">
      <mc:Choice Requires="x14">
        <oleObject progId="Equation.3" shapeId="2590" r:id="rId547">
          <objectPr defaultSize="0" autoPict="0" r:id="rId7">
            <anchor moveWithCells="1" sizeWithCells="1">
              <from>
                <xdr:col>8450</xdr:col>
                <xdr:colOff>200025</xdr:colOff>
                <xdr:row>851957</xdr:row>
                <xdr:rowOff>95250</xdr:rowOff>
              </from>
              <to>
                <xdr:col>8456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590" r:id="rId547"/>
      </mc:Fallback>
    </mc:AlternateContent>
    <mc:AlternateContent xmlns:mc="http://schemas.openxmlformats.org/markup-compatibility/2006">
      <mc:Choice Requires="x14">
        <oleObject progId="Equation.3" shapeId="2591" r:id="rId548">
          <objectPr defaultSize="0" autoPict="0" r:id="rId7">
            <anchor moveWithCells="1" sizeWithCells="1">
              <from>
                <xdr:col>8450</xdr:col>
                <xdr:colOff>200025</xdr:colOff>
                <xdr:row>917493</xdr:row>
                <xdr:rowOff>95250</xdr:rowOff>
              </from>
              <to>
                <xdr:col>8456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591" r:id="rId548"/>
      </mc:Fallback>
    </mc:AlternateContent>
    <mc:AlternateContent xmlns:mc="http://schemas.openxmlformats.org/markup-compatibility/2006">
      <mc:Choice Requires="x14">
        <oleObject progId="Equation.3" shapeId="2592" r:id="rId549">
          <objectPr defaultSize="0" autoPict="0" r:id="rId7">
            <anchor moveWithCells="1" sizeWithCells="1">
              <from>
                <xdr:col>8450</xdr:col>
                <xdr:colOff>200025</xdr:colOff>
                <xdr:row>983029</xdr:row>
                <xdr:rowOff>95250</xdr:rowOff>
              </from>
              <to>
                <xdr:col>8456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592" r:id="rId549"/>
      </mc:Fallback>
    </mc:AlternateContent>
    <mc:AlternateContent xmlns:mc="http://schemas.openxmlformats.org/markup-compatibility/2006">
      <mc:Choice Requires="x14">
        <oleObject progId="Equation.3" shapeId="2593" r:id="rId550">
          <objectPr defaultSize="0" autoPict="0" r:id="rId7">
            <anchor moveWithCells="1" sizeWithCells="1">
              <from>
                <xdr:col>8706</xdr:col>
                <xdr:colOff>200025</xdr:colOff>
                <xdr:row>10</xdr:row>
                <xdr:rowOff>95250</xdr:rowOff>
              </from>
              <to>
                <xdr:col>8712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593" r:id="rId550"/>
      </mc:Fallback>
    </mc:AlternateContent>
    <mc:AlternateContent xmlns:mc="http://schemas.openxmlformats.org/markup-compatibility/2006">
      <mc:Choice Requires="x14">
        <oleObject progId="Equation.3" shapeId="2594" r:id="rId551">
          <objectPr defaultSize="0" autoPict="0" r:id="rId7">
            <anchor moveWithCells="1" sizeWithCells="1">
              <from>
                <xdr:col>8706</xdr:col>
                <xdr:colOff>200025</xdr:colOff>
                <xdr:row>65525</xdr:row>
                <xdr:rowOff>95250</xdr:rowOff>
              </from>
              <to>
                <xdr:col>8712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594" r:id="rId551"/>
      </mc:Fallback>
    </mc:AlternateContent>
    <mc:AlternateContent xmlns:mc="http://schemas.openxmlformats.org/markup-compatibility/2006">
      <mc:Choice Requires="x14">
        <oleObject progId="Equation.3" shapeId="2595" r:id="rId552">
          <objectPr defaultSize="0" autoPict="0" r:id="rId7">
            <anchor moveWithCells="1" sizeWithCells="1">
              <from>
                <xdr:col>8706</xdr:col>
                <xdr:colOff>200025</xdr:colOff>
                <xdr:row>131061</xdr:row>
                <xdr:rowOff>95250</xdr:rowOff>
              </from>
              <to>
                <xdr:col>8712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595" r:id="rId552"/>
      </mc:Fallback>
    </mc:AlternateContent>
    <mc:AlternateContent xmlns:mc="http://schemas.openxmlformats.org/markup-compatibility/2006">
      <mc:Choice Requires="x14">
        <oleObject progId="Equation.3" shapeId="2596" r:id="rId553">
          <objectPr defaultSize="0" autoPict="0" r:id="rId7">
            <anchor moveWithCells="1" sizeWithCells="1">
              <from>
                <xdr:col>8706</xdr:col>
                <xdr:colOff>200025</xdr:colOff>
                <xdr:row>196597</xdr:row>
                <xdr:rowOff>95250</xdr:rowOff>
              </from>
              <to>
                <xdr:col>8712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596" r:id="rId553"/>
      </mc:Fallback>
    </mc:AlternateContent>
    <mc:AlternateContent xmlns:mc="http://schemas.openxmlformats.org/markup-compatibility/2006">
      <mc:Choice Requires="x14">
        <oleObject progId="Equation.3" shapeId="2597" r:id="rId554">
          <objectPr defaultSize="0" autoPict="0" r:id="rId7">
            <anchor moveWithCells="1" sizeWithCells="1">
              <from>
                <xdr:col>8706</xdr:col>
                <xdr:colOff>200025</xdr:colOff>
                <xdr:row>262133</xdr:row>
                <xdr:rowOff>95250</xdr:rowOff>
              </from>
              <to>
                <xdr:col>8712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597" r:id="rId554"/>
      </mc:Fallback>
    </mc:AlternateContent>
    <mc:AlternateContent xmlns:mc="http://schemas.openxmlformats.org/markup-compatibility/2006">
      <mc:Choice Requires="x14">
        <oleObject progId="Equation.3" shapeId="2598" r:id="rId555">
          <objectPr defaultSize="0" autoPict="0" r:id="rId7">
            <anchor moveWithCells="1" sizeWithCells="1">
              <from>
                <xdr:col>8706</xdr:col>
                <xdr:colOff>200025</xdr:colOff>
                <xdr:row>327669</xdr:row>
                <xdr:rowOff>95250</xdr:rowOff>
              </from>
              <to>
                <xdr:col>8712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598" r:id="rId555"/>
      </mc:Fallback>
    </mc:AlternateContent>
    <mc:AlternateContent xmlns:mc="http://schemas.openxmlformats.org/markup-compatibility/2006">
      <mc:Choice Requires="x14">
        <oleObject progId="Equation.3" shapeId="2599" r:id="rId556">
          <objectPr defaultSize="0" autoPict="0" r:id="rId7">
            <anchor moveWithCells="1" sizeWithCells="1">
              <from>
                <xdr:col>8706</xdr:col>
                <xdr:colOff>200025</xdr:colOff>
                <xdr:row>393205</xdr:row>
                <xdr:rowOff>95250</xdr:rowOff>
              </from>
              <to>
                <xdr:col>8712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599" r:id="rId556"/>
      </mc:Fallback>
    </mc:AlternateContent>
    <mc:AlternateContent xmlns:mc="http://schemas.openxmlformats.org/markup-compatibility/2006">
      <mc:Choice Requires="x14">
        <oleObject progId="Equation.3" shapeId="2600" r:id="rId557">
          <objectPr defaultSize="0" autoPict="0" r:id="rId7">
            <anchor moveWithCells="1" sizeWithCells="1">
              <from>
                <xdr:col>8706</xdr:col>
                <xdr:colOff>200025</xdr:colOff>
                <xdr:row>458741</xdr:row>
                <xdr:rowOff>95250</xdr:rowOff>
              </from>
              <to>
                <xdr:col>8712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600" r:id="rId557"/>
      </mc:Fallback>
    </mc:AlternateContent>
    <mc:AlternateContent xmlns:mc="http://schemas.openxmlformats.org/markup-compatibility/2006">
      <mc:Choice Requires="x14">
        <oleObject progId="Equation.3" shapeId="2601" r:id="rId558">
          <objectPr defaultSize="0" autoPict="0" r:id="rId7">
            <anchor moveWithCells="1" sizeWithCells="1">
              <from>
                <xdr:col>8706</xdr:col>
                <xdr:colOff>200025</xdr:colOff>
                <xdr:row>524277</xdr:row>
                <xdr:rowOff>95250</xdr:rowOff>
              </from>
              <to>
                <xdr:col>8712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601" r:id="rId558"/>
      </mc:Fallback>
    </mc:AlternateContent>
    <mc:AlternateContent xmlns:mc="http://schemas.openxmlformats.org/markup-compatibility/2006">
      <mc:Choice Requires="x14">
        <oleObject progId="Equation.3" shapeId="2602" r:id="rId559">
          <objectPr defaultSize="0" autoPict="0" r:id="rId7">
            <anchor moveWithCells="1" sizeWithCells="1">
              <from>
                <xdr:col>8706</xdr:col>
                <xdr:colOff>200025</xdr:colOff>
                <xdr:row>589813</xdr:row>
                <xdr:rowOff>95250</xdr:rowOff>
              </from>
              <to>
                <xdr:col>8712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602" r:id="rId559"/>
      </mc:Fallback>
    </mc:AlternateContent>
    <mc:AlternateContent xmlns:mc="http://schemas.openxmlformats.org/markup-compatibility/2006">
      <mc:Choice Requires="x14">
        <oleObject progId="Equation.3" shapeId="2603" r:id="rId560">
          <objectPr defaultSize="0" autoPict="0" r:id="rId7">
            <anchor moveWithCells="1" sizeWithCells="1">
              <from>
                <xdr:col>8706</xdr:col>
                <xdr:colOff>200025</xdr:colOff>
                <xdr:row>655349</xdr:row>
                <xdr:rowOff>95250</xdr:rowOff>
              </from>
              <to>
                <xdr:col>8712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603" r:id="rId560"/>
      </mc:Fallback>
    </mc:AlternateContent>
    <mc:AlternateContent xmlns:mc="http://schemas.openxmlformats.org/markup-compatibility/2006">
      <mc:Choice Requires="x14">
        <oleObject progId="Equation.3" shapeId="2604" r:id="rId561">
          <objectPr defaultSize="0" autoPict="0" r:id="rId7">
            <anchor moveWithCells="1" sizeWithCells="1">
              <from>
                <xdr:col>8706</xdr:col>
                <xdr:colOff>200025</xdr:colOff>
                <xdr:row>720885</xdr:row>
                <xdr:rowOff>95250</xdr:rowOff>
              </from>
              <to>
                <xdr:col>8712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604" r:id="rId561"/>
      </mc:Fallback>
    </mc:AlternateContent>
    <mc:AlternateContent xmlns:mc="http://schemas.openxmlformats.org/markup-compatibility/2006">
      <mc:Choice Requires="x14">
        <oleObject progId="Equation.3" shapeId="2605" r:id="rId562">
          <objectPr defaultSize="0" autoPict="0" r:id="rId7">
            <anchor moveWithCells="1" sizeWithCells="1">
              <from>
                <xdr:col>8706</xdr:col>
                <xdr:colOff>200025</xdr:colOff>
                <xdr:row>786421</xdr:row>
                <xdr:rowOff>95250</xdr:rowOff>
              </from>
              <to>
                <xdr:col>8712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605" r:id="rId562"/>
      </mc:Fallback>
    </mc:AlternateContent>
    <mc:AlternateContent xmlns:mc="http://schemas.openxmlformats.org/markup-compatibility/2006">
      <mc:Choice Requires="x14">
        <oleObject progId="Equation.3" shapeId="2606" r:id="rId563">
          <objectPr defaultSize="0" autoPict="0" r:id="rId7">
            <anchor moveWithCells="1" sizeWithCells="1">
              <from>
                <xdr:col>8706</xdr:col>
                <xdr:colOff>200025</xdr:colOff>
                <xdr:row>851957</xdr:row>
                <xdr:rowOff>95250</xdr:rowOff>
              </from>
              <to>
                <xdr:col>8712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606" r:id="rId563"/>
      </mc:Fallback>
    </mc:AlternateContent>
    <mc:AlternateContent xmlns:mc="http://schemas.openxmlformats.org/markup-compatibility/2006">
      <mc:Choice Requires="x14">
        <oleObject progId="Equation.3" shapeId="2607" r:id="rId564">
          <objectPr defaultSize="0" autoPict="0" r:id="rId7">
            <anchor moveWithCells="1" sizeWithCells="1">
              <from>
                <xdr:col>8706</xdr:col>
                <xdr:colOff>200025</xdr:colOff>
                <xdr:row>917493</xdr:row>
                <xdr:rowOff>95250</xdr:rowOff>
              </from>
              <to>
                <xdr:col>8712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607" r:id="rId564"/>
      </mc:Fallback>
    </mc:AlternateContent>
    <mc:AlternateContent xmlns:mc="http://schemas.openxmlformats.org/markup-compatibility/2006">
      <mc:Choice Requires="x14">
        <oleObject progId="Equation.3" shapeId="2608" r:id="rId565">
          <objectPr defaultSize="0" autoPict="0" r:id="rId7">
            <anchor moveWithCells="1" sizeWithCells="1">
              <from>
                <xdr:col>8706</xdr:col>
                <xdr:colOff>200025</xdr:colOff>
                <xdr:row>983029</xdr:row>
                <xdr:rowOff>95250</xdr:rowOff>
              </from>
              <to>
                <xdr:col>8712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608" r:id="rId565"/>
      </mc:Fallback>
    </mc:AlternateContent>
    <mc:AlternateContent xmlns:mc="http://schemas.openxmlformats.org/markup-compatibility/2006">
      <mc:Choice Requires="x14">
        <oleObject progId="Equation.3" shapeId="2609" r:id="rId566">
          <objectPr defaultSize="0" autoPict="0" r:id="rId7">
            <anchor moveWithCells="1" sizeWithCells="1">
              <from>
                <xdr:col>8962</xdr:col>
                <xdr:colOff>200025</xdr:colOff>
                <xdr:row>10</xdr:row>
                <xdr:rowOff>95250</xdr:rowOff>
              </from>
              <to>
                <xdr:col>8968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609" r:id="rId566"/>
      </mc:Fallback>
    </mc:AlternateContent>
    <mc:AlternateContent xmlns:mc="http://schemas.openxmlformats.org/markup-compatibility/2006">
      <mc:Choice Requires="x14">
        <oleObject progId="Equation.3" shapeId="2610" r:id="rId567">
          <objectPr defaultSize="0" autoPict="0" r:id="rId7">
            <anchor moveWithCells="1" sizeWithCells="1">
              <from>
                <xdr:col>8962</xdr:col>
                <xdr:colOff>200025</xdr:colOff>
                <xdr:row>65525</xdr:row>
                <xdr:rowOff>95250</xdr:rowOff>
              </from>
              <to>
                <xdr:col>8968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610" r:id="rId567"/>
      </mc:Fallback>
    </mc:AlternateContent>
    <mc:AlternateContent xmlns:mc="http://schemas.openxmlformats.org/markup-compatibility/2006">
      <mc:Choice Requires="x14">
        <oleObject progId="Equation.3" shapeId="2611" r:id="rId568">
          <objectPr defaultSize="0" autoPict="0" r:id="rId7">
            <anchor moveWithCells="1" sizeWithCells="1">
              <from>
                <xdr:col>8962</xdr:col>
                <xdr:colOff>200025</xdr:colOff>
                <xdr:row>131061</xdr:row>
                <xdr:rowOff>95250</xdr:rowOff>
              </from>
              <to>
                <xdr:col>8968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611" r:id="rId568"/>
      </mc:Fallback>
    </mc:AlternateContent>
    <mc:AlternateContent xmlns:mc="http://schemas.openxmlformats.org/markup-compatibility/2006">
      <mc:Choice Requires="x14">
        <oleObject progId="Equation.3" shapeId="2612" r:id="rId569">
          <objectPr defaultSize="0" autoPict="0" r:id="rId7">
            <anchor moveWithCells="1" sizeWithCells="1">
              <from>
                <xdr:col>8962</xdr:col>
                <xdr:colOff>200025</xdr:colOff>
                <xdr:row>196597</xdr:row>
                <xdr:rowOff>95250</xdr:rowOff>
              </from>
              <to>
                <xdr:col>8968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612" r:id="rId569"/>
      </mc:Fallback>
    </mc:AlternateContent>
    <mc:AlternateContent xmlns:mc="http://schemas.openxmlformats.org/markup-compatibility/2006">
      <mc:Choice Requires="x14">
        <oleObject progId="Equation.3" shapeId="2613" r:id="rId570">
          <objectPr defaultSize="0" autoPict="0" r:id="rId7">
            <anchor moveWithCells="1" sizeWithCells="1">
              <from>
                <xdr:col>8962</xdr:col>
                <xdr:colOff>200025</xdr:colOff>
                <xdr:row>262133</xdr:row>
                <xdr:rowOff>95250</xdr:rowOff>
              </from>
              <to>
                <xdr:col>8968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613" r:id="rId570"/>
      </mc:Fallback>
    </mc:AlternateContent>
    <mc:AlternateContent xmlns:mc="http://schemas.openxmlformats.org/markup-compatibility/2006">
      <mc:Choice Requires="x14">
        <oleObject progId="Equation.3" shapeId="2614" r:id="rId571">
          <objectPr defaultSize="0" autoPict="0" r:id="rId7">
            <anchor moveWithCells="1" sizeWithCells="1">
              <from>
                <xdr:col>8962</xdr:col>
                <xdr:colOff>200025</xdr:colOff>
                <xdr:row>327669</xdr:row>
                <xdr:rowOff>95250</xdr:rowOff>
              </from>
              <to>
                <xdr:col>8968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614" r:id="rId571"/>
      </mc:Fallback>
    </mc:AlternateContent>
    <mc:AlternateContent xmlns:mc="http://schemas.openxmlformats.org/markup-compatibility/2006">
      <mc:Choice Requires="x14">
        <oleObject progId="Equation.3" shapeId="2615" r:id="rId572">
          <objectPr defaultSize="0" autoPict="0" r:id="rId7">
            <anchor moveWithCells="1" sizeWithCells="1">
              <from>
                <xdr:col>8962</xdr:col>
                <xdr:colOff>200025</xdr:colOff>
                <xdr:row>393205</xdr:row>
                <xdr:rowOff>95250</xdr:rowOff>
              </from>
              <to>
                <xdr:col>8968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615" r:id="rId572"/>
      </mc:Fallback>
    </mc:AlternateContent>
    <mc:AlternateContent xmlns:mc="http://schemas.openxmlformats.org/markup-compatibility/2006">
      <mc:Choice Requires="x14">
        <oleObject progId="Equation.3" shapeId="2616" r:id="rId573">
          <objectPr defaultSize="0" autoPict="0" r:id="rId7">
            <anchor moveWithCells="1" sizeWithCells="1">
              <from>
                <xdr:col>8962</xdr:col>
                <xdr:colOff>200025</xdr:colOff>
                <xdr:row>458741</xdr:row>
                <xdr:rowOff>95250</xdr:rowOff>
              </from>
              <to>
                <xdr:col>8968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616" r:id="rId573"/>
      </mc:Fallback>
    </mc:AlternateContent>
    <mc:AlternateContent xmlns:mc="http://schemas.openxmlformats.org/markup-compatibility/2006">
      <mc:Choice Requires="x14">
        <oleObject progId="Equation.3" shapeId="2617" r:id="rId574">
          <objectPr defaultSize="0" autoPict="0" r:id="rId7">
            <anchor moveWithCells="1" sizeWithCells="1">
              <from>
                <xdr:col>8962</xdr:col>
                <xdr:colOff>200025</xdr:colOff>
                <xdr:row>524277</xdr:row>
                <xdr:rowOff>95250</xdr:rowOff>
              </from>
              <to>
                <xdr:col>8968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617" r:id="rId574"/>
      </mc:Fallback>
    </mc:AlternateContent>
    <mc:AlternateContent xmlns:mc="http://schemas.openxmlformats.org/markup-compatibility/2006">
      <mc:Choice Requires="x14">
        <oleObject progId="Equation.3" shapeId="2618" r:id="rId575">
          <objectPr defaultSize="0" autoPict="0" r:id="rId7">
            <anchor moveWithCells="1" sizeWithCells="1">
              <from>
                <xdr:col>8962</xdr:col>
                <xdr:colOff>200025</xdr:colOff>
                <xdr:row>589813</xdr:row>
                <xdr:rowOff>95250</xdr:rowOff>
              </from>
              <to>
                <xdr:col>8968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618" r:id="rId575"/>
      </mc:Fallback>
    </mc:AlternateContent>
    <mc:AlternateContent xmlns:mc="http://schemas.openxmlformats.org/markup-compatibility/2006">
      <mc:Choice Requires="x14">
        <oleObject progId="Equation.3" shapeId="2619" r:id="rId576">
          <objectPr defaultSize="0" autoPict="0" r:id="rId7">
            <anchor moveWithCells="1" sizeWithCells="1">
              <from>
                <xdr:col>8962</xdr:col>
                <xdr:colOff>200025</xdr:colOff>
                <xdr:row>655349</xdr:row>
                <xdr:rowOff>95250</xdr:rowOff>
              </from>
              <to>
                <xdr:col>8968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619" r:id="rId576"/>
      </mc:Fallback>
    </mc:AlternateContent>
    <mc:AlternateContent xmlns:mc="http://schemas.openxmlformats.org/markup-compatibility/2006">
      <mc:Choice Requires="x14">
        <oleObject progId="Equation.3" shapeId="2620" r:id="rId577">
          <objectPr defaultSize="0" autoPict="0" r:id="rId7">
            <anchor moveWithCells="1" sizeWithCells="1">
              <from>
                <xdr:col>8962</xdr:col>
                <xdr:colOff>200025</xdr:colOff>
                <xdr:row>720885</xdr:row>
                <xdr:rowOff>95250</xdr:rowOff>
              </from>
              <to>
                <xdr:col>8968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620" r:id="rId577"/>
      </mc:Fallback>
    </mc:AlternateContent>
    <mc:AlternateContent xmlns:mc="http://schemas.openxmlformats.org/markup-compatibility/2006">
      <mc:Choice Requires="x14">
        <oleObject progId="Equation.3" shapeId="2621" r:id="rId578">
          <objectPr defaultSize="0" autoPict="0" r:id="rId7">
            <anchor moveWithCells="1" sizeWithCells="1">
              <from>
                <xdr:col>8962</xdr:col>
                <xdr:colOff>200025</xdr:colOff>
                <xdr:row>786421</xdr:row>
                <xdr:rowOff>95250</xdr:rowOff>
              </from>
              <to>
                <xdr:col>8968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621" r:id="rId578"/>
      </mc:Fallback>
    </mc:AlternateContent>
    <mc:AlternateContent xmlns:mc="http://schemas.openxmlformats.org/markup-compatibility/2006">
      <mc:Choice Requires="x14">
        <oleObject progId="Equation.3" shapeId="2622" r:id="rId579">
          <objectPr defaultSize="0" autoPict="0" r:id="rId7">
            <anchor moveWithCells="1" sizeWithCells="1">
              <from>
                <xdr:col>8962</xdr:col>
                <xdr:colOff>200025</xdr:colOff>
                <xdr:row>851957</xdr:row>
                <xdr:rowOff>95250</xdr:rowOff>
              </from>
              <to>
                <xdr:col>8968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622" r:id="rId579"/>
      </mc:Fallback>
    </mc:AlternateContent>
    <mc:AlternateContent xmlns:mc="http://schemas.openxmlformats.org/markup-compatibility/2006">
      <mc:Choice Requires="x14">
        <oleObject progId="Equation.3" shapeId="2623" r:id="rId580">
          <objectPr defaultSize="0" autoPict="0" r:id="rId7">
            <anchor moveWithCells="1" sizeWithCells="1">
              <from>
                <xdr:col>8962</xdr:col>
                <xdr:colOff>200025</xdr:colOff>
                <xdr:row>917493</xdr:row>
                <xdr:rowOff>95250</xdr:rowOff>
              </from>
              <to>
                <xdr:col>8968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623" r:id="rId580"/>
      </mc:Fallback>
    </mc:AlternateContent>
    <mc:AlternateContent xmlns:mc="http://schemas.openxmlformats.org/markup-compatibility/2006">
      <mc:Choice Requires="x14">
        <oleObject progId="Equation.3" shapeId="2624" r:id="rId581">
          <objectPr defaultSize="0" autoPict="0" r:id="rId7">
            <anchor moveWithCells="1" sizeWithCells="1">
              <from>
                <xdr:col>8962</xdr:col>
                <xdr:colOff>200025</xdr:colOff>
                <xdr:row>983029</xdr:row>
                <xdr:rowOff>95250</xdr:rowOff>
              </from>
              <to>
                <xdr:col>8968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624" r:id="rId581"/>
      </mc:Fallback>
    </mc:AlternateContent>
    <mc:AlternateContent xmlns:mc="http://schemas.openxmlformats.org/markup-compatibility/2006">
      <mc:Choice Requires="x14">
        <oleObject progId="Equation.3" shapeId="2625" r:id="rId582">
          <objectPr defaultSize="0" autoPict="0" r:id="rId7">
            <anchor moveWithCells="1" sizeWithCells="1">
              <from>
                <xdr:col>9218</xdr:col>
                <xdr:colOff>200025</xdr:colOff>
                <xdr:row>10</xdr:row>
                <xdr:rowOff>95250</xdr:rowOff>
              </from>
              <to>
                <xdr:col>9224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625" r:id="rId582"/>
      </mc:Fallback>
    </mc:AlternateContent>
    <mc:AlternateContent xmlns:mc="http://schemas.openxmlformats.org/markup-compatibility/2006">
      <mc:Choice Requires="x14">
        <oleObject progId="Equation.3" shapeId="2626" r:id="rId583">
          <objectPr defaultSize="0" autoPict="0" r:id="rId7">
            <anchor moveWithCells="1" sizeWithCells="1">
              <from>
                <xdr:col>9218</xdr:col>
                <xdr:colOff>200025</xdr:colOff>
                <xdr:row>65525</xdr:row>
                <xdr:rowOff>95250</xdr:rowOff>
              </from>
              <to>
                <xdr:col>9224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626" r:id="rId583"/>
      </mc:Fallback>
    </mc:AlternateContent>
    <mc:AlternateContent xmlns:mc="http://schemas.openxmlformats.org/markup-compatibility/2006">
      <mc:Choice Requires="x14">
        <oleObject progId="Equation.3" shapeId="2627" r:id="rId584">
          <objectPr defaultSize="0" autoPict="0" r:id="rId7">
            <anchor moveWithCells="1" sizeWithCells="1">
              <from>
                <xdr:col>9218</xdr:col>
                <xdr:colOff>200025</xdr:colOff>
                <xdr:row>131061</xdr:row>
                <xdr:rowOff>95250</xdr:rowOff>
              </from>
              <to>
                <xdr:col>9224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627" r:id="rId584"/>
      </mc:Fallback>
    </mc:AlternateContent>
    <mc:AlternateContent xmlns:mc="http://schemas.openxmlformats.org/markup-compatibility/2006">
      <mc:Choice Requires="x14">
        <oleObject progId="Equation.3" shapeId="2628" r:id="rId585">
          <objectPr defaultSize="0" autoPict="0" r:id="rId7">
            <anchor moveWithCells="1" sizeWithCells="1">
              <from>
                <xdr:col>9218</xdr:col>
                <xdr:colOff>200025</xdr:colOff>
                <xdr:row>196597</xdr:row>
                <xdr:rowOff>95250</xdr:rowOff>
              </from>
              <to>
                <xdr:col>9224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628" r:id="rId585"/>
      </mc:Fallback>
    </mc:AlternateContent>
    <mc:AlternateContent xmlns:mc="http://schemas.openxmlformats.org/markup-compatibility/2006">
      <mc:Choice Requires="x14">
        <oleObject progId="Equation.3" shapeId="2629" r:id="rId586">
          <objectPr defaultSize="0" autoPict="0" r:id="rId7">
            <anchor moveWithCells="1" sizeWithCells="1">
              <from>
                <xdr:col>9218</xdr:col>
                <xdr:colOff>200025</xdr:colOff>
                <xdr:row>262133</xdr:row>
                <xdr:rowOff>95250</xdr:rowOff>
              </from>
              <to>
                <xdr:col>9224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629" r:id="rId586"/>
      </mc:Fallback>
    </mc:AlternateContent>
    <mc:AlternateContent xmlns:mc="http://schemas.openxmlformats.org/markup-compatibility/2006">
      <mc:Choice Requires="x14">
        <oleObject progId="Equation.3" shapeId="2630" r:id="rId587">
          <objectPr defaultSize="0" autoPict="0" r:id="rId7">
            <anchor moveWithCells="1" sizeWithCells="1">
              <from>
                <xdr:col>9218</xdr:col>
                <xdr:colOff>200025</xdr:colOff>
                <xdr:row>327669</xdr:row>
                <xdr:rowOff>95250</xdr:rowOff>
              </from>
              <to>
                <xdr:col>9224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630" r:id="rId587"/>
      </mc:Fallback>
    </mc:AlternateContent>
    <mc:AlternateContent xmlns:mc="http://schemas.openxmlformats.org/markup-compatibility/2006">
      <mc:Choice Requires="x14">
        <oleObject progId="Equation.3" shapeId="2631" r:id="rId588">
          <objectPr defaultSize="0" autoPict="0" r:id="rId7">
            <anchor moveWithCells="1" sizeWithCells="1">
              <from>
                <xdr:col>9218</xdr:col>
                <xdr:colOff>200025</xdr:colOff>
                <xdr:row>393205</xdr:row>
                <xdr:rowOff>95250</xdr:rowOff>
              </from>
              <to>
                <xdr:col>9224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631" r:id="rId588"/>
      </mc:Fallback>
    </mc:AlternateContent>
    <mc:AlternateContent xmlns:mc="http://schemas.openxmlformats.org/markup-compatibility/2006">
      <mc:Choice Requires="x14">
        <oleObject progId="Equation.3" shapeId="2632" r:id="rId589">
          <objectPr defaultSize="0" autoPict="0" r:id="rId7">
            <anchor moveWithCells="1" sizeWithCells="1">
              <from>
                <xdr:col>9218</xdr:col>
                <xdr:colOff>200025</xdr:colOff>
                <xdr:row>458741</xdr:row>
                <xdr:rowOff>95250</xdr:rowOff>
              </from>
              <to>
                <xdr:col>9224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632" r:id="rId589"/>
      </mc:Fallback>
    </mc:AlternateContent>
    <mc:AlternateContent xmlns:mc="http://schemas.openxmlformats.org/markup-compatibility/2006">
      <mc:Choice Requires="x14">
        <oleObject progId="Equation.3" shapeId="2633" r:id="rId590">
          <objectPr defaultSize="0" autoPict="0" r:id="rId7">
            <anchor moveWithCells="1" sizeWithCells="1">
              <from>
                <xdr:col>9218</xdr:col>
                <xdr:colOff>200025</xdr:colOff>
                <xdr:row>524277</xdr:row>
                <xdr:rowOff>95250</xdr:rowOff>
              </from>
              <to>
                <xdr:col>9224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633" r:id="rId590"/>
      </mc:Fallback>
    </mc:AlternateContent>
    <mc:AlternateContent xmlns:mc="http://schemas.openxmlformats.org/markup-compatibility/2006">
      <mc:Choice Requires="x14">
        <oleObject progId="Equation.3" shapeId="2634" r:id="rId591">
          <objectPr defaultSize="0" autoPict="0" r:id="rId7">
            <anchor moveWithCells="1" sizeWithCells="1">
              <from>
                <xdr:col>9218</xdr:col>
                <xdr:colOff>200025</xdr:colOff>
                <xdr:row>589813</xdr:row>
                <xdr:rowOff>95250</xdr:rowOff>
              </from>
              <to>
                <xdr:col>9224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634" r:id="rId591"/>
      </mc:Fallback>
    </mc:AlternateContent>
    <mc:AlternateContent xmlns:mc="http://schemas.openxmlformats.org/markup-compatibility/2006">
      <mc:Choice Requires="x14">
        <oleObject progId="Equation.3" shapeId="2635" r:id="rId592">
          <objectPr defaultSize="0" autoPict="0" r:id="rId7">
            <anchor moveWithCells="1" sizeWithCells="1">
              <from>
                <xdr:col>9218</xdr:col>
                <xdr:colOff>200025</xdr:colOff>
                <xdr:row>655349</xdr:row>
                <xdr:rowOff>95250</xdr:rowOff>
              </from>
              <to>
                <xdr:col>9224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635" r:id="rId592"/>
      </mc:Fallback>
    </mc:AlternateContent>
    <mc:AlternateContent xmlns:mc="http://schemas.openxmlformats.org/markup-compatibility/2006">
      <mc:Choice Requires="x14">
        <oleObject progId="Equation.3" shapeId="2636" r:id="rId593">
          <objectPr defaultSize="0" autoPict="0" r:id="rId7">
            <anchor moveWithCells="1" sizeWithCells="1">
              <from>
                <xdr:col>9218</xdr:col>
                <xdr:colOff>200025</xdr:colOff>
                <xdr:row>720885</xdr:row>
                <xdr:rowOff>95250</xdr:rowOff>
              </from>
              <to>
                <xdr:col>9224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636" r:id="rId593"/>
      </mc:Fallback>
    </mc:AlternateContent>
    <mc:AlternateContent xmlns:mc="http://schemas.openxmlformats.org/markup-compatibility/2006">
      <mc:Choice Requires="x14">
        <oleObject progId="Equation.3" shapeId="2637" r:id="rId594">
          <objectPr defaultSize="0" autoPict="0" r:id="rId7">
            <anchor moveWithCells="1" sizeWithCells="1">
              <from>
                <xdr:col>9218</xdr:col>
                <xdr:colOff>200025</xdr:colOff>
                <xdr:row>786421</xdr:row>
                <xdr:rowOff>95250</xdr:rowOff>
              </from>
              <to>
                <xdr:col>9224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637" r:id="rId594"/>
      </mc:Fallback>
    </mc:AlternateContent>
    <mc:AlternateContent xmlns:mc="http://schemas.openxmlformats.org/markup-compatibility/2006">
      <mc:Choice Requires="x14">
        <oleObject progId="Equation.3" shapeId="2638" r:id="rId595">
          <objectPr defaultSize="0" autoPict="0" r:id="rId7">
            <anchor moveWithCells="1" sizeWithCells="1">
              <from>
                <xdr:col>9218</xdr:col>
                <xdr:colOff>200025</xdr:colOff>
                <xdr:row>851957</xdr:row>
                <xdr:rowOff>95250</xdr:rowOff>
              </from>
              <to>
                <xdr:col>9224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638" r:id="rId595"/>
      </mc:Fallback>
    </mc:AlternateContent>
    <mc:AlternateContent xmlns:mc="http://schemas.openxmlformats.org/markup-compatibility/2006">
      <mc:Choice Requires="x14">
        <oleObject progId="Equation.3" shapeId="2639" r:id="rId596">
          <objectPr defaultSize="0" autoPict="0" r:id="rId7">
            <anchor moveWithCells="1" sizeWithCells="1">
              <from>
                <xdr:col>9218</xdr:col>
                <xdr:colOff>200025</xdr:colOff>
                <xdr:row>917493</xdr:row>
                <xdr:rowOff>95250</xdr:rowOff>
              </from>
              <to>
                <xdr:col>9224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639" r:id="rId596"/>
      </mc:Fallback>
    </mc:AlternateContent>
    <mc:AlternateContent xmlns:mc="http://schemas.openxmlformats.org/markup-compatibility/2006">
      <mc:Choice Requires="x14">
        <oleObject progId="Equation.3" shapeId="2640" r:id="rId597">
          <objectPr defaultSize="0" autoPict="0" r:id="rId7">
            <anchor moveWithCells="1" sizeWithCells="1">
              <from>
                <xdr:col>9218</xdr:col>
                <xdr:colOff>200025</xdr:colOff>
                <xdr:row>983029</xdr:row>
                <xdr:rowOff>95250</xdr:rowOff>
              </from>
              <to>
                <xdr:col>9224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640" r:id="rId597"/>
      </mc:Fallback>
    </mc:AlternateContent>
    <mc:AlternateContent xmlns:mc="http://schemas.openxmlformats.org/markup-compatibility/2006">
      <mc:Choice Requires="x14">
        <oleObject progId="Equation.3" shapeId="2641" r:id="rId598">
          <objectPr defaultSize="0" autoPict="0" r:id="rId7">
            <anchor moveWithCells="1" sizeWithCells="1">
              <from>
                <xdr:col>9474</xdr:col>
                <xdr:colOff>200025</xdr:colOff>
                <xdr:row>10</xdr:row>
                <xdr:rowOff>95250</xdr:rowOff>
              </from>
              <to>
                <xdr:col>9480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641" r:id="rId598"/>
      </mc:Fallback>
    </mc:AlternateContent>
    <mc:AlternateContent xmlns:mc="http://schemas.openxmlformats.org/markup-compatibility/2006">
      <mc:Choice Requires="x14">
        <oleObject progId="Equation.3" shapeId="2642" r:id="rId599">
          <objectPr defaultSize="0" autoPict="0" r:id="rId7">
            <anchor moveWithCells="1" sizeWithCells="1">
              <from>
                <xdr:col>9474</xdr:col>
                <xdr:colOff>200025</xdr:colOff>
                <xdr:row>65525</xdr:row>
                <xdr:rowOff>95250</xdr:rowOff>
              </from>
              <to>
                <xdr:col>9480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642" r:id="rId599"/>
      </mc:Fallback>
    </mc:AlternateContent>
    <mc:AlternateContent xmlns:mc="http://schemas.openxmlformats.org/markup-compatibility/2006">
      <mc:Choice Requires="x14">
        <oleObject progId="Equation.3" shapeId="2643" r:id="rId600">
          <objectPr defaultSize="0" autoPict="0" r:id="rId7">
            <anchor moveWithCells="1" sizeWithCells="1">
              <from>
                <xdr:col>9474</xdr:col>
                <xdr:colOff>200025</xdr:colOff>
                <xdr:row>131061</xdr:row>
                <xdr:rowOff>95250</xdr:rowOff>
              </from>
              <to>
                <xdr:col>9480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643" r:id="rId600"/>
      </mc:Fallback>
    </mc:AlternateContent>
    <mc:AlternateContent xmlns:mc="http://schemas.openxmlformats.org/markup-compatibility/2006">
      <mc:Choice Requires="x14">
        <oleObject progId="Equation.3" shapeId="2644" r:id="rId601">
          <objectPr defaultSize="0" autoPict="0" r:id="rId7">
            <anchor moveWithCells="1" sizeWithCells="1">
              <from>
                <xdr:col>9474</xdr:col>
                <xdr:colOff>200025</xdr:colOff>
                <xdr:row>196597</xdr:row>
                <xdr:rowOff>95250</xdr:rowOff>
              </from>
              <to>
                <xdr:col>9480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644" r:id="rId601"/>
      </mc:Fallback>
    </mc:AlternateContent>
    <mc:AlternateContent xmlns:mc="http://schemas.openxmlformats.org/markup-compatibility/2006">
      <mc:Choice Requires="x14">
        <oleObject progId="Equation.3" shapeId="2645" r:id="rId602">
          <objectPr defaultSize="0" autoPict="0" r:id="rId7">
            <anchor moveWithCells="1" sizeWithCells="1">
              <from>
                <xdr:col>9474</xdr:col>
                <xdr:colOff>200025</xdr:colOff>
                <xdr:row>262133</xdr:row>
                <xdr:rowOff>95250</xdr:rowOff>
              </from>
              <to>
                <xdr:col>9480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645" r:id="rId602"/>
      </mc:Fallback>
    </mc:AlternateContent>
    <mc:AlternateContent xmlns:mc="http://schemas.openxmlformats.org/markup-compatibility/2006">
      <mc:Choice Requires="x14">
        <oleObject progId="Equation.3" shapeId="2646" r:id="rId603">
          <objectPr defaultSize="0" autoPict="0" r:id="rId7">
            <anchor moveWithCells="1" sizeWithCells="1">
              <from>
                <xdr:col>9474</xdr:col>
                <xdr:colOff>200025</xdr:colOff>
                <xdr:row>327669</xdr:row>
                <xdr:rowOff>95250</xdr:rowOff>
              </from>
              <to>
                <xdr:col>9480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646" r:id="rId603"/>
      </mc:Fallback>
    </mc:AlternateContent>
    <mc:AlternateContent xmlns:mc="http://schemas.openxmlformats.org/markup-compatibility/2006">
      <mc:Choice Requires="x14">
        <oleObject progId="Equation.3" shapeId="2647" r:id="rId604">
          <objectPr defaultSize="0" autoPict="0" r:id="rId7">
            <anchor moveWithCells="1" sizeWithCells="1">
              <from>
                <xdr:col>9474</xdr:col>
                <xdr:colOff>200025</xdr:colOff>
                <xdr:row>393205</xdr:row>
                <xdr:rowOff>95250</xdr:rowOff>
              </from>
              <to>
                <xdr:col>9480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647" r:id="rId604"/>
      </mc:Fallback>
    </mc:AlternateContent>
    <mc:AlternateContent xmlns:mc="http://schemas.openxmlformats.org/markup-compatibility/2006">
      <mc:Choice Requires="x14">
        <oleObject progId="Equation.3" shapeId="2648" r:id="rId605">
          <objectPr defaultSize="0" autoPict="0" r:id="rId7">
            <anchor moveWithCells="1" sizeWithCells="1">
              <from>
                <xdr:col>9474</xdr:col>
                <xdr:colOff>200025</xdr:colOff>
                <xdr:row>458741</xdr:row>
                <xdr:rowOff>95250</xdr:rowOff>
              </from>
              <to>
                <xdr:col>9480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648" r:id="rId605"/>
      </mc:Fallback>
    </mc:AlternateContent>
    <mc:AlternateContent xmlns:mc="http://schemas.openxmlformats.org/markup-compatibility/2006">
      <mc:Choice Requires="x14">
        <oleObject progId="Equation.3" shapeId="2649" r:id="rId606">
          <objectPr defaultSize="0" autoPict="0" r:id="rId7">
            <anchor moveWithCells="1" sizeWithCells="1">
              <from>
                <xdr:col>9474</xdr:col>
                <xdr:colOff>200025</xdr:colOff>
                <xdr:row>524277</xdr:row>
                <xdr:rowOff>95250</xdr:rowOff>
              </from>
              <to>
                <xdr:col>9480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649" r:id="rId606"/>
      </mc:Fallback>
    </mc:AlternateContent>
    <mc:AlternateContent xmlns:mc="http://schemas.openxmlformats.org/markup-compatibility/2006">
      <mc:Choice Requires="x14">
        <oleObject progId="Equation.3" shapeId="2650" r:id="rId607">
          <objectPr defaultSize="0" autoPict="0" r:id="rId7">
            <anchor moveWithCells="1" sizeWithCells="1">
              <from>
                <xdr:col>9474</xdr:col>
                <xdr:colOff>200025</xdr:colOff>
                <xdr:row>589813</xdr:row>
                <xdr:rowOff>95250</xdr:rowOff>
              </from>
              <to>
                <xdr:col>9480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650" r:id="rId607"/>
      </mc:Fallback>
    </mc:AlternateContent>
    <mc:AlternateContent xmlns:mc="http://schemas.openxmlformats.org/markup-compatibility/2006">
      <mc:Choice Requires="x14">
        <oleObject progId="Equation.3" shapeId="2651" r:id="rId608">
          <objectPr defaultSize="0" autoPict="0" r:id="rId7">
            <anchor moveWithCells="1" sizeWithCells="1">
              <from>
                <xdr:col>9474</xdr:col>
                <xdr:colOff>200025</xdr:colOff>
                <xdr:row>655349</xdr:row>
                <xdr:rowOff>95250</xdr:rowOff>
              </from>
              <to>
                <xdr:col>9480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651" r:id="rId608"/>
      </mc:Fallback>
    </mc:AlternateContent>
    <mc:AlternateContent xmlns:mc="http://schemas.openxmlformats.org/markup-compatibility/2006">
      <mc:Choice Requires="x14">
        <oleObject progId="Equation.3" shapeId="2652" r:id="rId609">
          <objectPr defaultSize="0" autoPict="0" r:id="rId7">
            <anchor moveWithCells="1" sizeWithCells="1">
              <from>
                <xdr:col>9474</xdr:col>
                <xdr:colOff>200025</xdr:colOff>
                <xdr:row>720885</xdr:row>
                <xdr:rowOff>95250</xdr:rowOff>
              </from>
              <to>
                <xdr:col>9480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652" r:id="rId609"/>
      </mc:Fallback>
    </mc:AlternateContent>
    <mc:AlternateContent xmlns:mc="http://schemas.openxmlformats.org/markup-compatibility/2006">
      <mc:Choice Requires="x14">
        <oleObject progId="Equation.3" shapeId="2653" r:id="rId610">
          <objectPr defaultSize="0" autoPict="0" r:id="rId7">
            <anchor moveWithCells="1" sizeWithCells="1">
              <from>
                <xdr:col>9474</xdr:col>
                <xdr:colOff>200025</xdr:colOff>
                <xdr:row>786421</xdr:row>
                <xdr:rowOff>95250</xdr:rowOff>
              </from>
              <to>
                <xdr:col>9480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653" r:id="rId610"/>
      </mc:Fallback>
    </mc:AlternateContent>
    <mc:AlternateContent xmlns:mc="http://schemas.openxmlformats.org/markup-compatibility/2006">
      <mc:Choice Requires="x14">
        <oleObject progId="Equation.3" shapeId="2654" r:id="rId611">
          <objectPr defaultSize="0" autoPict="0" r:id="rId7">
            <anchor moveWithCells="1" sizeWithCells="1">
              <from>
                <xdr:col>9474</xdr:col>
                <xdr:colOff>200025</xdr:colOff>
                <xdr:row>851957</xdr:row>
                <xdr:rowOff>95250</xdr:rowOff>
              </from>
              <to>
                <xdr:col>9480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654" r:id="rId611"/>
      </mc:Fallback>
    </mc:AlternateContent>
    <mc:AlternateContent xmlns:mc="http://schemas.openxmlformats.org/markup-compatibility/2006">
      <mc:Choice Requires="x14">
        <oleObject progId="Equation.3" shapeId="2655" r:id="rId612">
          <objectPr defaultSize="0" autoPict="0" r:id="rId7">
            <anchor moveWithCells="1" sizeWithCells="1">
              <from>
                <xdr:col>9474</xdr:col>
                <xdr:colOff>200025</xdr:colOff>
                <xdr:row>917493</xdr:row>
                <xdr:rowOff>95250</xdr:rowOff>
              </from>
              <to>
                <xdr:col>9480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655" r:id="rId612"/>
      </mc:Fallback>
    </mc:AlternateContent>
    <mc:AlternateContent xmlns:mc="http://schemas.openxmlformats.org/markup-compatibility/2006">
      <mc:Choice Requires="x14">
        <oleObject progId="Equation.3" shapeId="2656" r:id="rId613">
          <objectPr defaultSize="0" autoPict="0" r:id="rId7">
            <anchor moveWithCells="1" sizeWithCells="1">
              <from>
                <xdr:col>9474</xdr:col>
                <xdr:colOff>200025</xdr:colOff>
                <xdr:row>983029</xdr:row>
                <xdr:rowOff>95250</xdr:rowOff>
              </from>
              <to>
                <xdr:col>9480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656" r:id="rId613"/>
      </mc:Fallback>
    </mc:AlternateContent>
    <mc:AlternateContent xmlns:mc="http://schemas.openxmlformats.org/markup-compatibility/2006">
      <mc:Choice Requires="x14">
        <oleObject progId="Equation.3" shapeId="2657" r:id="rId614">
          <objectPr defaultSize="0" autoPict="0" r:id="rId7">
            <anchor moveWithCells="1" sizeWithCells="1">
              <from>
                <xdr:col>9730</xdr:col>
                <xdr:colOff>200025</xdr:colOff>
                <xdr:row>10</xdr:row>
                <xdr:rowOff>95250</xdr:rowOff>
              </from>
              <to>
                <xdr:col>9736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657" r:id="rId614"/>
      </mc:Fallback>
    </mc:AlternateContent>
    <mc:AlternateContent xmlns:mc="http://schemas.openxmlformats.org/markup-compatibility/2006">
      <mc:Choice Requires="x14">
        <oleObject progId="Equation.3" shapeId="2658" r:id="rId615">
          <objectPr defaultSize="0" autoPict="0" r:id="rId7">
            <anchor moveWithCells="1" sizeWithCells="1">
              <from>
                <xdr:col>9730</xdr:col>
                <xdr:colOff>200025</xdr:colOff>
                <xdr:row>65525</xdr:row>
                <xdr:rowOff>95250</xdr:rowOff>
              </from>
              <to>
                <xdr:col>9736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658" r:id="rId615"/>
      </mc:Fallback>
    </mc:AlternateContent>
    <mc:AlternateContent xmlns:mc="http://schemas.openxmlformats.org/markup-compatibility/2006">
      <mc:Choice Requires="x14">
        <oleObject progId="Equation.3" shapeId="2659" r:id="rId616">
          <objectPr defaultSize="0" autoPict="0" r:id="rId7">
            <anchor moveWithCells="1" sizeWithCells="1">
              <from>
                <xdr:col>9730</xdr:col>
                <xdr:colOff>200025</xdr:colOff>
                <xdr:row>131061</xdr:row>
                <xdr:rowOff>95250</xdr:rowOff>
              </from>
              <to>
                <xdr:col>9736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659" r:id="rId616"/>
      </mc:Fallback>
    </mc:AlternateContent>
    <mc:AlternateContent xmlns:mc="http://schemas.openxmlformats.org/markup-compatibility/2006">
      <mc:Choice Requires="x14">
        <oleObject progId="Equation.3" shapeId="2660" r:id="rId617">
          <objectPr defaultSize="0" autoPict="0" r:id="rId7">
            <anchor moveWithCells="1" sizeWithCells="1">
              <from>
                <xdr:col>9730</xdr:col>
                <xdr:colOff>200025</xdr:colOff>
                <xdr:row>196597</xdr:row>
                <xdr:rowOff>95250</xdr:rowOff>
              </from>
              <to>
                <xdr:col>9736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660" r:id="rId617"/>
      </mc:Fallback>
    </mc:AlternateContent>
    <mc:AlternateContent xmlns:mc="http://schemas.openxmlformats.org/markup-compatibility/2006">
      <mc:Choice Requires="x14">
        <oleObject progId="Equation.3" shapeId="2661" r:id="rId618">
          <objectPr defaultSize="0" autoPict="0" r:id="rId7">
            <anchor moveWithCells="1" sizeWithCells="1">
              <from>
                <xdr:col>9730</xdr:col>
                <xdr:colOff>200025</xdr:colOff>
                <xdr:row>262133</xdr:row>
                <xdr:rowOff>95250</xdr:rowOff>
              </from>
              <to>
                <xdr:col>9736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661" r:id="rId618"/>
      </mc:Fallback>
    </mc:AlternateContent>
    <mc:AlternateContent xmlns:mc="http://schemas.openxmlformats.org/markup-compatibility/2006">
      <mc:Choice Requires="x14">
        <oleObject progId="Equation.3" shapeId="2662" r:id="rId619">
          <objectPr defaultSize="0" autoPict="0" r:id="rId7">
            <anchor moveWithCells="1" sizeWithCells="1">
              <from>
                <xdr:col>9730</xdr:col>
                <xdr:colOff>200025</xdr:colOff>
                <xdr:row>327669</xdr:row>
                <xdr:rowOff>95250</xdr:rowOff>
              </from>
              <to>
                <xdr:col>9736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662" r:id="rId619"/>
      </mc:Fallback>
    </mc:AlternateContent>
    <mc:AlternateContent xmlns:mc="http://schemas.openxmlformats.org/markup-compatibility/2006">
      <mc:Choice Requires="x14">
        <oleObject progId="Equation.3" shapeId="2663" r:id="rId620">
          <objectPr defaultSize="0" autoPict="0" r:id="rId7">
            <anchor moveWithCells="1" sizeWithCells="1">
              <from>
                <xdr:col>9730</xdr:col>
                <xdr:colOff>200025</xdr:colOff>
                <xdr:row>393205</xdr:row>
                <xdr:rowOff>95250</xdr:rowOff>
              </from>
              <to>
                <xdr:col>9736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663" r:id="rId620"/>
      </mc:Fallback>
    </mc:AlternateContent>
    <mc:AlternateContent xmlns:mc="http://schemas.openxmlformats.org/markup-compatibility/2006">
      <mc:Choice Requires="x14">
        <oleObject progId="Equation.3" shapeId="2664" r:id="rId621">
          <objectPr defaultSize="0" autoPict="0" r:id="rId7">
            <anchor moveWithCells="1" sizeWithCells="1">
              <from>
                <xdr:col>9730</xdr:col>
                <xdr:colOff>200025</xdr:colOff>
                <xdr:row>458741</xdr:row>
                <xdr:rowOff>95250</xdr:rowOff>
              </from>
              <to>
                <xdr:col>9736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664" r:id="rId621"/>
      </mc:Fallback>
    </mc:AlternateContent>
    <mc:AlternateContent xmlns:mc="http://schemas.openxmlformats.org/markup-compatibility/2006">
      <mc:Choice Requires="x14">
        <oleObject progId="Equation.3" shapeId="2665" r:id="rId622">
          <objectPr defaultSize="0" autoPict="0" r:id="rId7">
            <anchor moveWithCells="1" sizeWithCells="1">
              <from>
                <xdr:col>9730</xdr:col>
                <xdr:colOff>200025</xdr:colOff>
                <xdr:row>524277</xdr:row>
                <xdr:rowOff>95250</xdr:rowOff>
              </from>
              <to>
                <xdr:col>9736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665" r:id="rId622"/>
      </mc:Fallback>
    </mc:AlternateContent>
    <mc:AlternateContent xmlns:mc="http://schemas.openxmlformats.org/markup-compatibility/2006">
      <mc:Choice Requires="x14">
        <oleObject progId="Equation.3" shapeId="2666" r:id="rId623">
          <objectPr defaultSize="0" autoPict="0" r:id="rId7">
            <anchor moveWithCells="1" sizeWithCells="1">
              <from>
                <xdr:col>9730</xdr:col>
                <xdr:colOff>200025</xdr:colOff>
                <xdr:row>589813</xdr:row>
                <xdr:rowOff>95250</xdr:rowOff>
              </from>
              <to>
                <xdr:col>9736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666" r:id="rId623"/>
      </mc:Fallback>
    </mc:AlternateContent>
    <mc:AlternateContent xmlns:mc="http://schemas.openxmlformats.org/markup-compatibility/2006">
      <mc:Choice Requires="x14">
        <oleObject progId="Equation.3" shapeId="2667" r:id="rId624">
          <objectPr defaultSize="0" autoPict="0" r:id="rId7">
            <anchor moveWithCells="1" sizeWithCells="1">
              <from>
                <xdr:col>9730</xdr:col>
                <xdr:colOff>200025</xdr:colOff>
                <xdr:row>655349</xdr:row>
                <xdr:rowOff>95250</xdr:rowOff>
              </from>
              <to>
                <xdr:col>9736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667" r:id="rId624"/>
      </mc:Fallback>
    </mc:AlternateContent>
    <mc:AlternateContent xmlns:mc="http://schemas.openxmlformats.org/markup-compatibility/2006">
      <mc:Choice Requires="x14">
        <oleObject progId="Equation.3" shapeId="2668" r:id="rId625">
          <objectPr defaultSize="0" autoPict="0" r:id="rId7">
            <anchor moveWithCells="1" sizeWithCells="1">
              <from>
                <xdr:col>9730</xdr:col>
                <xdr:colOff>200025</xdr:colOff>
                <xdr:row>720885</xdr:row>
                <xdr:rowOff>95250</xdr:rowOff>
              </from>
              <to>
                <xdr:col>9736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668" r:id="rId625"/>
      </mc:Fallback>
    </mc:AlternateContent>
    <mc:AlternateContent xmlns:mc="http://schemas.openxmlformats.org/markup-compatibility/2006">
      <mc:Choice Requires="x14">
        <oleObject progId="Equation.3" shapeId="2669" r:id="rId626">
          <objectPr defaultSize="0" autoPict="0" r:id="rId7">
            <anchor moveWithCells="1" sizeWithCells="1">
              <from>
                <xdr:col>9730</xdr:col>
                <xdr:colOff>200025</xdr:colOff>
                <xdr:row>786421</xdr:row>
                <xdr:rowOff>95250</xdr:rowOff>
              </from>
              <to>
                <xdr:col>9736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669" r:id="rId626"/>
      </mc:Fallback>
    </mc:AlternateContent>
    <mc:AlternateContent xmlns:mc="http://schemas.openxmlformats.org/markup-compatibility/2006">
      <mc:Choice Requires="x14">
        <oleObject progId="Equation.3" shapeId="2670" r:id="rId627">
          <objectPr defaultSize="0" autoPict="0" r:id="rId7">
            <anchor moveWithCells="1" sizeWithCells="1">
              <from>
                <xdr:col>9730</xdr:col>
                <xdr:colOff>200025</xdr:colOff>
                <xdr:row>851957</xdr:row>
                <xdr:rowOff>95250</xdr:rowOff>
              </from>
              <to>
                <xdr:col>9736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670" r:id="rId627"/>
      </mc:Fallback>
    </mc:AlternateContent>
    <mc:AlternateContent xmlns:mc="http://schemas.openxmlformats.org/markup-compatibility/2006">
      <mc:Choice Requires="x14">
        <oleObject progId="Equation.3" shapeId="2671" r:id="rId628">
          <objectPr defaultSize="0" autoPict="0" r:id="rId7">
            <anchor moveWithCells="1" sizeWithCells="1">
              <from>
                <xdr:col>9730</xdr:col>
                <xdr:colOff>200025</xdr:colOff>
                <xdr:row>917493</xdr:row>
                <xdr:rowOff>95250</xdr:rowOff>
              </from>
              <to>
                <xdr:col>9736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671" r:id="rId628"/>
      </mc:Fallback>
    </mc:AlternateContent>
    <mc:AlternateContent xmlns:mc="http://schemas.openxmlformats.org/markup-compatibility/2006">
      <mc:Choice Requires="x14">
        <oleObject progId="Equation.3" shapeId="2672" r:id="rId629">
          <objectPr defaultSize="0" autoPict="0" r:id="rId7">
            <anchor moveWithCells="1" sizeWithCells="1">
              <from>
                <xdr:col>9730</xdr:col>
                <xdr:colOff>200025</xdr:colOff>
                <xdr:row>983029</xdr:row>
                <xdr:rowOff>95250</xdr:rowOff>
              </from>
              <to>
                <xdr:col>9736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672" r:id="rId629"/>
      </mc:Fallback>
    </mc:AlternateContent>
    <mc:AlternateContent xmlns:mc="http://schemas.openxmlformats.org/markup-compatibility/2006">
      <mc:Choice Requires="x14">
        <oleObject progId="Equation.3" shapeId="2673" r:id="rId630">
          <objectPr defaultSize="0" autoPict="0" r:id="rId7">
            <anchor moveWithCells="1" sizeWithCells="1">
              <from>
                <xdr:col>9986</xdr:col>
                <xdr:colOff>200025</xdr:colOff>
                <xdr:row>10</xdr:row>
                <xdr:rowOff>95250</xdr:rowOff>
              </from>
              <to>
                <xdr:col>9992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673" r:id="rId630"/>
      </mc:Fallback>
    </mc:AlternateContent>
    <mc:AlternateContent xmlns:mc="http://schemas.openxmlformats.org/markup-compatibility/2006">
      <mc:Choice Requires="x14">
        <oleObject progId="Equation.3" shapeId="2674" r:id="rId631">
          <objectPr defaultSize="0" autoPict="0" r:id="rId7">
            <anchor moveWithCells="1" sizeWithCells="1">
              <from>
                <xdr:col>9986</xdr:col>
                <xdr:colOff>200025</xdr:colOff>
                <xdr:row>65525</xdr:row>
                <xdr:rowOff>95250</xdr:rowOff>
              </from>
              <to>
                <xdr:col>9992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674" r:id="rId631"/>
      </mc:Fallback>
    </mc:AlternateContent>
    <mc:AlternateContent xmlns:mc="http://schemas.openxmlformats.org/markup-compatibility/2006">
      <mc:Choice Requires="x14">
        <oleObject progId="Equation.3" shapeId="2675" r:id="rId632">
          <objectPr defaultSize="0" autoPict="0" r:id="rId7">
            <anchor moveWithCells="1" sizeWithCells="1">
              <from>
                <xdr:col>9986</xdr:col>
                <xdr:colOff>200025</xdr:colOff>
                <xdr:row>131061</xdr:row>
                <xdr:rowOff>95250</xdr:rowOff>
              </from>
              <to>
                <xdr:col>9992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675" r:id="rId632"/>
      </mc:Fallback>
    </mc:AlternateContent>
    <mc:AlternateContent xmlns:mc="http://schemas.openxmlformats.org/markup-compatibility/2006">
      <mc:Choice Requires="x14">
        <oleObject progId="Equation.3" shapeId="2676" r:id="rId633">
          <objectPr defaultSize="0" autoPict="0" r:id="rId7">
            <anchor moveWithCells="1" sizeWithCells="1">
              <from>
                <xdr:col>9986</xdr:col>
                <xdr:colOff>200025</xdr:colOff>
                <xdr:row>196597</xdr:row>
                <xdr:rowOff>95250</xdr:rowOff>
              </from>
              <to>
                <xdr:col>9992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676" r:id="rId633"/>
      </mc:Fallback>
    </mc:AlternateContent>
    <mc:AlternateContent xmlns:mc="http://schemas.openxmlformats.org/markup-compatibility/2006">
      <mc:Choice Requires="x14">
        <oleObject progId="Equation.3" shapeId="2677" r:id="rId634">
          <objectPr defaultSize="0" autoPict="0" r:id="rId7">
            <anchor moveWithCells="1" sizeWithCells="1">
              <from>
                <xdr:col>9986</xdr:col>
                <xdr:colOff>200025</xdr:colOff>
                <xdr:row>262133</xdr:row>
                <xdr:rowOff>95250</xdr:rowOff>
              </from>
              <to>
                <xdr:col>9992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677" r:id="rId634"/>
      </mc:Fallback>
    </mc:AlternateContent>
    <mc:AlternateContent xmlns:mc="http://schemas.openxmlformats.org/markup-compatibility/2006">
      <mc:Choice Requires="x14">
        <oleObject progId="Equation.3" shapeId="2678" r:id="rId635">
          <objectPr defaultSize="0" autoPict="0" r:id="rId7">
            <anchor moveWithCells="1" sizeWithCells="1">
              <from>
                <xdr:col>9986</xdr:col>
                <xdr:colOff>200025</xdr:colOff>
                <xdr:row>327669</xdr:row>
                <xdr:rowOff>95250</xdr:rowOff>
              </from>
              <to>
                <xdr:col>9992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678" r:id="rId635"/>
      </mc:Fallback>
    </mc:AlternateContent>
    <mc:AlternateContent xmlns:mc="http://schemas.openxmlformats.org/markup-compatibility/2006">
      <mc:Choice Requires="x14">
        <oleObject progId="Equation.3" shapeId="2679" r:id="rId636">
          <objectPr defaultSize="0" autoPict="0" r:id="rId7">
            <anchor moveWithCells="1" sizeWithCells="1">
              <from>
                <xdr:col>9986</xdr:col>
                <xdr:colOff>200025</xdr:colOff>
                <xdr:row>393205</xdr:row>
                <xdr:rowOff>95250</xdr:rowOff>
              </from>
              <to>
                <xdr:col>9992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679" r:id="rId636"/>
      </mc:Fallback>
    </mc:AlternateContent>
    <mc:AlternateContent xmlns:mc="http://schemas.openxmlformats.org/markup-compatibility/2006">
      <mc:Choice Requires="x14">
        <oleObject progId="Equation.3" shapeId="2680" r:id="rId637">
          <objectPr defaultSize="0" autoPict="0" r:id="rId7">
            <anchor moveWithCells="1" sizeWithCells="1">
              <from>
                <xdr:col>9986</xdr:col>
                <xdr:colOff>200025</xdr:colOff>
                <xdr:row>458741</xdr:row>
                <xdr:rowOff>95250</xdr:rowOff>
              </from>
              <to>
                <xdr:col>9992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680" r:id="rId637"/>
      </mc:Fallback>
    </mc:AlternateContent>
    <mc:AlternateContent xmlns:mc="http://schemas.openxmlformats.org/markup-compatibility/2006">
      <mc:Choice Requires="x14">
        <oleObject progId="Equation.3" shapeId="2681" r:id="rId638">
          <objectPr defaultSize="0" autoPict="0" r:id="rId7">
            <anchor moveWithCells="1" sizeWithCells="1">
              <from>
                <xdr:col>9986</xdr:col>
                <xdr:colOff>200025</xdr:colOff>
                <xdr:row>524277</xdr:row>
                <xdr:rowOff>95250</xdr:rowOff>
              </from>
              <to>
                <xdr:col>9992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681" r:id="rId638"/>
      </mc:Fallback>
    </mc:AlternateContent>
    <mc:AlternateContent xmlns:mc="http://schemas.openxmlformats.org/markup-compatibility/2006">
      <mc:Choice Requires="x14">
        <oleObject progId="Equation.3" shapeId="2682" r:id="rId639">
          <objectPr defaultSize="0" autoPict="0" r:id="rId7">
            <anchor moveWithCells="1" sizeWithCells="1">
              <from>
                <xdr:col>9986</xdr:col>
                <xdr:colOff>200025</xdr:colOff>
                <xdr:row>589813</xdr:row>
                <xdr:rowOff>95250</xdr:rowOff>
              </from>
              <to>
                <xdr:col>9992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682" r:id="rId639"/>
      </mc:Fallback>
    </mc:AlternateContent>
    <mc:AlternateContent xmlns:mc="http://schemas.openxmlformats.org/markup-compatibility/2006">
      <mc:Choice Requires="x14">
        <oleObject progId="Equation.3" shapeId="2683" r:id="rId640">
          <objectPr defaultSize="0" autoPict="0" r:id="rId7">
            <anchor moveWithCells="1" sizeWithCells="1">
              <from>
                <xdr:col>9986</xdr:col>
                <xdr:colOff>200025</xdr:colOff>
                <xdr:row>655349</xdr:row>
                <xdr:rowOff>95250</xdr:rowOff>
              </from>
              <to>
                <xdr:col>9992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683" r:id="rId640"/>
      </mc:Fallback>
    </mc:AlternateContent>
    <mc:AlternateContent xmlns:mc="http://schemas.openxmlformats.org/markup-compatibility/2006">
      <mc:Choice Requires="x14">
        <oleObject progId="Equation.3" shapeId="2684" r:id="rId641">
          <objectPr defaultSize="0" autoPict="0" r:id="rId7">
            <anchor moveWithCells="1" sizeWithCells="1">
              <from>
                <xdr:col>9986</xdr:col>
                <xdr:colOff>200025</xdr:colOff>
                <xdr:row>720885</xdr:row>
                <xdr:rowOff>95250</xdr:rowOff>
              </from>
              <to>
                <xdr:col>9992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684" r:id="rId641"/>
      </mc:Fallback>
    </mc:AlternateContent>
    <mc:AlternateContent xmlns:mc="http://schemas.openxmlformats.org/markup-compatibility/2006">
      <mc:Choice Requires="x14">
        <oleObject progId="Equation.3" shapeId="2685" r:id="rId642">
          <objectPr defaultSize="0" autoPict="0" r:id="rId7">
            <anchor moveWithCells="1" sizeWithCells="1">
              <from>
                <xdr:col>9986</xdr:col>
                <xdr:colOff>200025</xdr:colOff>
                <xdr:row>786421</xdr:row>
                <xdr:rowOff>95250</xdr:rowOff>
              </from>
              <to>
                <xdr:col>9992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685" r:id="rId642"/>
      </mc:Fallback>
    </mc:AlternateContent>
    <mc:AlternateContent xmlns:mc="http://schemas.openxmlformats.org/markup-compatibility/2006">
      <mc:Choice Requires="x14">
        <oleObject progId="Equation.3" shapeId="2686" r:id="rId643">
          <objectPr defaultSize="0" autoPict="0" r:id="rId7">
            <anchor moveWithCells="1" sizeWithCells="1">
              <from>
                <xdr:col>9986</xdr:col>
                <xdr:colOff>200025</xdr:colOff>
                <xdr:row>851957</xdr:row>
                <xdr:rowOff>95250</xdr:rowOff>
              </from>
              <to>
                <xdr:col>9992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686" r:id="rId643"/>
      </mc:Fallback>
    </mc:AlternateContent>
    <mc:AlternateContent xmlns:mc="http://schemas.openxmlformats.org/markup-compatibility/2006">
      <mc:Choice Requires="x14">
        <oleObject progId="Equation.3" shapeId="2687" r:id="rId644">
          <objectPr defaultSize="0" autoPict="0" r:id="rId7">
            <anchor moveWithCells="1" sizeWithCells="1">
              <from>
                <xdr:col>9986</xdr:col>
                <xdr:colOff>200025</xdr:colOff>
                <xdr:row>917493</xdr:row>
                <xdr:rowOff>95250</xdr:rowOff>
              </from>
              <to>
                <xdr:col>9992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687" r:id="rId644"/>
      </mc:Fallback>
    </mc:AlternateContent>
    <mc:AlternateContent xmlns:mc="http://schemas.openxmlformats.org/markup-compatibility/2006">
      <mc:Choice Requires="x14">
        <oleObject progId="Equation.3" shapeId="2688" r:id="rId645">
          <objectPr defaultSize="0" autoPict="0" r:id="rId7">
            <anchor moveWithCells="1" sizeWithCells="1">
              <from>
                <xdr:col>9986</xdr:col>
                <xdr:colOff>200025</xdr:colOff>
                <xdr:row>983029</xdr:row>
                <xdr:rowOff>95250</xdr:rowOff>
              </from>
              <to>
                <xdr:col>9992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688" r:id="rId645"/>
      </mc:Fallback>
    </mc:AlternateContent>
    <mc:AlternateContent xmlns:mc="http://schemas.openxmlformats.org/markup-compatibility/2006">
      <mc:Choice Requires="x14">
        <oleObject progId="Equation.3" shapeId="2689" r:id="rId646">
          <objectPr defaultSize="0" autoPict="0" r:id="rId7">
            <anchor moveWithCells="1" sizeWithCells="1">
              <from>
                <xdr:col>10242</xdr:col>
                <xdr:colOff>200025</xdr:colOff>
                <xdr:row>10</xdr:row>
                <xdr:rowOff>95250</xdr:rowOff>
              </from>
              <to>
                <xdr:col>10248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689" r:id="rId646"/>
      </mc:Fallback>
    </mc:AlternateContent>
    <mc:AlternateContent xmlns:mc="http://schemas.openxmlformats.org/markup-compatibility/2006">
      <mc:Choice Requires="x14">
        <oleObject progId="Equation.3" shapeId="2690" r:id="rId647">
          <objectPr defaultSize="0" autoPict="0" r:id="rId7">
            <anchor moveWithCells="1" sizeWithCells="1">
              <from>
                <xdr:col>10242</xdr:col>
                <xdr:colOff>200025</xdr:colOff>
                <xdr:row>65525</xdr:row>
                <xdr:rowOff>95250</xdr:rowOff>
              </from>
              <to>
                <xdr:col>10248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690" r:id="rId647"/>
      </mc:Fallback>
    </mc:AlternateContent>
    <mc:AlternateContent xmlns:mc="http://schemas.openxmlformats.org/markup-compatibility/2006">
      <mc:Choice Requires="x14">
        <oleObject progId="Equation.3" shapeId="2691" r:id="rId648">
          <objectPr defaultSize="0" autoPict="0" r:id="rId7">
            <anchor moveWithCells="1" sizeWithCells="1">
              <from>
                <xdr:col>10242</xdr:col>
                <xdr:colOff>200025</xdr:colOff>
                <xdr:row>131061</xdr:row>
                <xdr:rowOff>95250</xdr:rowOff>
              </from>
              <to>
                <xdr:col>10248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691" r:id="rId648"/>
      </mc:Fallback>
    </mc:AlternateContent>
    <mc:AlternateContent xmlns:mc="http://schemas.openxmlformats.org/markup-compatibility/2006">
      <mc:Choice Requires="x14">
        <oleObject progId="Equation.3" shapeId="2692" r:id="rId649">
          <objectPr defaultSize="0" autoPict="0" r:id="rId7">
            <anchor moveWithCells="1" sizeWithCells="1">
              <from>
                <xdr:col>10242</xdr:col>
                <xdr:colOff>200025</xdr:colOff>
                <xdr:row>196597</xdr:row>
                <xdr:rowOff>95250</xdr:rowOff>
              </from>
              <to>
                <xdr:col>10248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692" r:id="rId649"/>
      </mc:Fallback>
    </mc:AlternateContent>
    <mc:AlternateContent xmlns:mc="http://schemas.openxmlformats.org/markup-compatibility/2006">
      <mc:Choice Requires="x14">
        <oleObject progId="Equation.3" shapeId="2693" r:id="rId650">
          <objectPr defaultSize="0" autoPict="0" r:id="rId7">
            <anchor moveWithCells="1" sizeWithCells="1">
              <from>
                <xdr:col>10242</xdr:col>
                <xdr:colOff>200025</xdr:colOff>
                <xdr:row>262133</xdr:row>
                <xdr:rowOff>95250</xdr:rowOff>
              </from>
              <to>
                <xdr:col>10248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693" r:id="rId650"/>
      </mc:Fallback>
    </mc:AlternateContent>
    <mc:AlternateContent xmlns:mc="http://schemas.openxmlformats.org/markup-compatibility/2006">
      <mc:Choice Requires="x14">
        <oleObject progId="Equation.3" shapeId="2694" r:id="rId651">
          <objectPr defaultSize="0" autoPict="0" r:id="rId7">
            <anchor moveWithCells="1" sizeWithCells="1">
              <from>
                <xdr:col>10242</xdr:col>
                <xdr:colOff>200025</xdr:colOff>
                <xdr:row>327669</xdr:row>
                <xdr:rowOff>95250</xdr:rowOff>
              </from>
              <to>
                <xdr:col>10248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694" r:id="rId651"/>
      </mc:Fallback>
    </mc:AlternateContent>
    <mc:AlternateContent xmlns:mc="http://schemas.openxmlformats.org/markup-compatibility/2006">
      <mc:Choice Requires="x14">
        <oleObject progId="Equation.3" shapeId="2695" r:id="rId652">
          <objectPr defaultSize="0" autoPict="0" r:id="rId7">
            <anchor moveWithCells="1" sizeWithCells="1">
              <from>
                <xdr:col>10242</xdr:col>
                <xdr:colOff>200025</xdr:colOff>
                <xdr:row>393205</xdr:row>
                <xdr:rowOff>95250</xdr:rowOff>
              </from>
              <to>
                <xdr:col>10248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695" r:id="rId652"/>
      </mc:Fallback>
    </mc:AlternateContent>
    <mc:AlternateContent xmlns:mc="http://schemas.openxmlformats.org/markup-compatibility/2006">
      <mc:Choice Requires="x14">
        <oleObject progId="Equation.3" shapeId="2696" r:id="rId653">
          <objectPr defaultSize="0" autoPict="0" r:id="rId7">
            <anchor moveWithCells="1" sizeWithCells="1">
              <from>
                <xdr:col>10242</xdr:col>
                <xdr:colOff>200025</xdr:colOff>
                <xdr:row>458741</xdr:row>
                <xdr:rowOff>95250</xdr:rowOff>
              </from>
              <to>
                <xdr:col>10248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696" r:id="rId653"/>
      </mc:Fallback>
    </mc:AlternateContent>
    <mc:AlternateContent xmlns:mc="http://schemas.openxmlformats.org/markup-compatibility/2006">
      <mc:Choice Requires="x14">
        <oleObject progId="Equation.3" shapeId="2697" r:id="rId654">
          <objectPr defaultSize="0" autoPict="0" r:id="rId7">
            <anchor moveWithCells="1" sizeWithCells="1">
              <from>
                <xdr:col>10242</xdr:col>
                <xdr:colOff>200025</xdr:colOff>
                <xdr:row>524277</xdr:row>
                <xdr:rowOff>95250</xdr:rowOff>
              </from>
              <to>
                <xdr:col>10248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697" r:id="rId654"/>
      </mc:Fallback>
    </mc:AlternateContent>
    <mc:AlternateContent xmlns:mc="http://schemas.openxmlformats.org/markup-compatibility/2006">
      <mc:Choice Requires="x14">
        <oleObject progId="Equation.3" shapeId="2698" r:id="rId655">
          <objectPr defaultSize="0" autoPict="0" r:id="rId7">
            <anchor moveWithCells="1" sizeWithCells="1">
              <from>
                <xdr:col>10242</xdr:col>
                <xdr:colOff>200025</xdr:colOff>
                <xdr:row>589813</xdr:row>
                <xdr:rowOff>95250</xdr:rowOff>
              </from>
              <to>
                <xdr:col>10248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698" r:id="rId655"/>
      </mc:Fallback>
    </mc:AlternateContent>
    <mc:AlternateContent xmlns:mc="http://schemas.openxmlformats.org/markup-compatibility/2006">
      <mc:Choice Requires="x14">
        <oleObject progId="Equation.3" shapeId="2699" r:id="rId656">
          <objectPr defaultSize="0" autoPict="0" r:id="rId7">
            <anchor moveWithCells="1" sizeWithCells="1">
              <from>
                <xdr:col>10242</xdr:col>
                <xdr:colOff>200025</xdr:colOff>
                <xdr:row>655349</xdr:row>
                <xdr:rowOff>95250</xdr:rowOff>
              </from>
              <to>
                <xdr:col>10248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699" r:id="rId656"/>
      </mc:Fallback>
    </mc:AlternateContent>
    <mc:AlternateContent xmlns:mc="http://schemas.openxmlformats.org/markup-compatibility/2006">
      <mc:Choice Requires="x14">
        <oleObject progId="Equation.3" shapeId="2700" r:id="rId657">
          <objectPr defaultSize="0" autoPict="0" r:id="rId7">
            <anchor moveWithCells="1" sizeWithCells="1">
              <from>
                <xdr:col>10242</xdr:col>
                <xdr:colOff>200025</xdr:colOff>
                <xdr:row>720885</xdr:row>
                <xdr:rowOff>95250</xdr:rowOff>
              </from>
              <to>
                <xdr:col>10248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700" r:id="rId657"/>
      </mc:Fallback>
    </mc:AlternateContent>
    <mc:AlternateContent xmlns:mc="http://schemas.openxmlformats.org/markup-compatibility/2006">
      <mc:Choice Requires="x14">
        <oleObject progId="Equation.3" shapeId="2701" r:id="rId658">
          <objectPr defaultSize="0" autoPict="0" r:id="rId7">
            <anchor moveWithCells="1" sizeWithCells="1">
              <from>
                <xdr:col>10242</xdr:col>
                <xdr:colOff>200025</xdr:colOff>
                <xdr:row>786421</xdr:row>
                <xdr:rowOff>95250</xdr:rowOff>
              </from>
              <to>
                <xdr:col>10248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701" r:id="rId658"/>
      </mc:Fallback>
    </mc:AlternateContent>
    <mc:AlternateContent xmlns:mc="http://schemas.openxmlformats.org/markup-compatibility/2006">
      <mc:Choice Requires="x14">
        <oleObject progId="Equation.3" shapeId="2702" r:id="rId659">
          <objectPr defaultSize="0" autoPict="0" r:id="rId7">
            <anchor moveWithCells="1" sizeWithCells="1">
              <from>
                <xdr:col>10242</xdr:col>
                <xdr:colOff>200025</xdr:colOff>
                <xdr:row>851957</xdr:row>
                <xdr:rowOff>95250</xdr:rowOff>
              </from>
              <to>
                <xdr:col>10248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702" r:id="rId659"/>
      </mc:Fallback>
    </mc:AlternateContent>
    <mc:AlternateContent xmlns:mc="http://schemas.openxmlformats.org/markup-compatibility/2006">
      <mc:Choice Requires="x14">
        <oleObject progId="Equation.3" shapeId="2703" r:id="rId660">
          <objectPr defaultSize="0" autoPict="0" r:id="rId7">
            <anchor moveWithCells="1" sizeWithCells="1">
              <from>
                <xdr:col>10242</xdr:col>
                <xdr:colOff>200025</xdr:colOff>
                <xdr:row>917493</xdr:row>
                <xdr:rowOff>95250</xdr:rowOff>
              </from>
              <to>
                <xdr:col>10248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703" r:id="rId660"/>
      </mc:Fallback>
    </mc:AlternateContent>
    <mc:AlternateContent xmlns:mc="http://schemas.openxmlformats.org/markup-compatibility/2006">
      <mc:Choice Requires="x14">
        <oleObject progId="Equation.3" shapeId="2704" r:id="rId661">
          <objectPr defaultSize="0" autoPict="0" r:id="rId7">
            <anchor moveWithCells="1" sizeWithCells="1">
              <from>
                <xdr:col>10242</xdr:col>
                <xdr:colOff>200025</xdr:colOff>
                <xdr:row>983029</xdr:row>
                <xdr:rowOff>95250</xdr:rowOff>
              </from>
              <to>
                <xdr:col>10248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704" r:id="rId661"/>
      </mc:Fallback>
    </mc:AlternateContent>
    <mc:AlternateContent xmlns:mc="http://schemas.openxmlformats.org/markup-compatibility/2006">
      <mc:Choice Requires="x14">
        <oleObject progId="Equation.3" shapeId="2705" r:id="rId662">
          <objectPr defaultSize="0" autoPict="0" r:id="rId7">
            <anchor moveWithCells="1" sizeWithCells="1">
              <from>
                <xdr:col>10498</xdr:col>
                <xdr:colOff>200025</xdr:colOff>
                <xdr:row>10</xdr:row>
                <xdr:rowOff>95250</xdr:rowOff>
              </from>
              <to>
                <xdr:col>10504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705" r:id="rId662"/>
      </mc:Fallback>
    </mc:AlternateContent>
    <mc:AlternateContent xmlns:mc="http://schemas.openxmlformats.org/markup-compatibility/2006">
      <mc:Choice Requires="x14">
        <oleObject progId="Equation.3" shapeId="2706" r:id="rId663">
          <objectPr defaultSize="0" autoPict="0" r:id="rId7">
            <anchor moveWithCells="1" sizeWithCells="1">
              <from>
                <xdr:col>10498</xdr:col>
                <xdr:colOff>200025</xdr:colOff>
                <xdr:row>65525</xdr:row>
                <xdr:rowOff>95250</xdr:rowOff>
              </from>
              <to>
                <xdr:col>10504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706" r:id="rId663"/>
      </mc:Fallback>
    </mc:AlternateContent>
    <mc:AlternateContent xmlns:mc="http://schemas.openxmlformats.org/markup-compatibility/2006">
      <mc:Choice Requires="x14">
        <oleObject progId="Equation.3" shapeId="2707" r:id="rId664">
          <objectPr defaultSize="0" autoPict="0" r:id="rId7">
            <anchor moveWithCells="1" sizeWithCells="1">
              <from>
                <xdr:col>10498</xdr:col>
                <xdr:colOff>200025</xdr:colOff>
                <xdr:row>131061</xdr:row>
                <xdr:rowOff>95250</xdr:rowOff>
              </from>
              <to>
                <xdr:col>10504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707" r:id="rId664"/>
      </mc:Fallback>
    </mc:AlternateContent>
    <mc:AlternateContent xmlns:mc="http://schemas.openxmlformats.org/markup-compatibility/2006">
      <mc:Choice Requires="x14">
        <oleObject progId="Equation.3" shapeId="2708" r:id="rId665">
          <objectPr defaultSize="0" autoPict="0" r:id="rId7">
            <anchor moveWithCells="1" sizeWithCells="1">
              <from>
                <xdr:col>10498</xdr:col>
                <xdr:colOff>200025</xdr:colOff>
                <xdr:row>196597</xdr:row>
                <xdr:rowOff>95250</xdr:rowOff>
              </from>
              <to>
                <xdr:col>10504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708" r:id="rId665"/>
      </mc:Fallback>
    </mc:AlternateContent>
    <mc:AlternateContent xmlns:mc="http://schemas.openxmlformats.org/markup-compatibility/2006">
      <mc:Choice Requires="x14">
        <oleObject progId="Equation.3" shapeId="2709" r:id="rId666">
          <objectPr defaultSize="0" autoPict="0" r:id="rId7">
            <anchor moveWithCells="1" sizeWithCells="1">
              <from>
                <xdr:col>10498</xdr:col>
                <xdr:colOff>200025</xdr:colOff>
                <xdr:row>262133</xdr:row>
                <xdr:rowOff>95250</xdr:rowOff>
              </from>
              <to>
                <xdr:col>10504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709" r:id="rId666"/>
      </mc:Fallback>
    </mc:AlternateContent>
    <mc:AlternateContent xmlns:mc="http://schemas.openxmlformats.org/markup-compatibility/2006">
      <mc:Choice Requires="x14">
        <oleObject progId="Equation.3" shapeId="2710" r:id="rId667">
          <objectPr defaultSize="0" autoPict="0" r:id="rId7">
            <anchor moveWithCells="1" sizeWithCells="1">
              <from>
                <xdr:col>10498</xdr:col>
                <xdr:colOff>200025</xdr:colOff>
                <xdr:row>327669</xdr:row>
                <xdr:rowOff>95250</xdr:rowOff>
              </from>
              <to>
                <xdr:col>10504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710" r:id="rId667"/>
      </mc:Fallback>
    </mc:AlternateContent>
    <mc:AlternateContent xmlns:mc="http://schemas.openxmlformats.org/markup-compatibility/2006">
      <mc:Choice Requires="x14">
        <oleObject progId="Equation.3" shapeId="2711" r:id="rId668">
          <objectPr defaultSize="0" autoPict="0" r:id="rId7">
            <anchor moveWithCells="1" sizeWithCells="1">
              <from>
                <xdr:col>10498</xdr:col>
                <xdr:colOff>200025</xdr:colOff>
                <xdr:row>393205</xdr:row>
                <xdr:rowOff>95250</xdr:rowOff>
              </from>
              <to>
                <xdr:col>10504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711" r:id="rId668"/>
      </mc:Fallback>
    </mc:AlternateContent>
    <mc:AlternateContent xmlns:mc="http://schemas.openxmlformats.org/markup-compatibility/2006">
      <mc:Choice Requires="x14">
        <oleObject progId="Equation.3" shapeId="2712" r:id="rId669">
          <objectPr defaultSize="0" autoPict="0" r:id="rId7">
            <anchor moveWithCells="1" sizeWithCells="1">
              <from>
                <xdr:col>10498</xdr:col>
                <xdr:colOff>200025</xdr:colOff>
                <xdr:row>458741</xdr:row>
                <xdr:rowOff>95250</xdr:rowOff>
              </from>
              <to>
                <xdr:col>10504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712" r:id="rId669"/>
      </mc:Fallback>
    </mc:AlternateContent>
    <mc:AlternateContent xmlns:mc="http://schemas.openxmlformats.org/markup-compatibility/2006">
      <mc:Choice Requires="x14">
        <oleObject progId="Equation.3" shapeId="2713" r:id="rId670">
          <objectPr defaultSize="0" autoPict="0" r:id="rId7">
            <anchor moveWithCells="1" sizeWithCells="1">
              <from>
                <xdr:col>10498</xdr:col>
                <xdr:colOff>200025</xdr:colOff>
                <xdr:row>524277</xdr:row>
                <xdr:rowOff>95250</xdr:rowOff>
              </from>
              <to>
                <xdr:col>10504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713" r:id="rId670"/>
      </mc:Fallback>
    </mc:AlternateContent>
    <mc:AlternateContent xmlns:mc="http://schemas.openxmlformats.org/markup-compatibility/2006">
      <mc:Choice Requires="x14">
        <oleObject progId="Equation.3" shapeId="2714" r:id="rId671">
          <objectPr defaultSize="0" autoPict="0" r:id="rId7">
            <anchor moveWithCells="1" sizeWithCells="1">
              <from>
                <xdr:col>10498</xdr:col>
                <xdr:colOff>200025</xdr:colOff>
                <xdr:row>589813</xdr:row>
                <xdr:rowOff>95250</xdr:rowOff>
              </from>
              <to>
                <xdr:col>10504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714" r:id="rId671"/>
      </mc:Fallback>
    </mc:AlternateContent>
    <mc:AlternateContent xmlns:mc="http://schemas.openxmlformats.org/markup-compatibility/2006">
      <mc:Choice Requires="x14">
        <oleObject progId="Equation.3" shapeId="2715" r:id="rId672">
          <objectPr defaultSize="0" autoPict="0" r:id="rId7">
            <anchor moveWithCells="1" sizeWithCells="1">
              <from>
                <xdr:col>10498</xdr:col>
                <xdr:colOff>200025</xdr:colOff>
                <xdr:row>655349</xdr:row>
                <xdr:rowOff>95250</xdr:rowOff>
              </from>
              <to>
                <xdr:col>10504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715" r:id="rId672"/>
      </mc:Fallback>
    </mc:AlternateContent>
    <mc:AlternateContent xmlns:mc="http://schemas.openxmlformats.org/markup-compatibility/2006">
      <mc:Choice Requires="x14">
        <oleObject progId="Equation.3" shapeId="2716" r:id="rId673">
          <objectPr defaultSize="0" autoPict="0" r:id="rId7">
            <anchor moveWithCells="1" sizeWithCells="1">
              <from>
                <xdr:col>10498</xdr:col>
                <xdr:colOff>200025</xdr:colOff>
                <xdr:row>720885</xdr:row>
                <xdr:rowOff>95250</xdr:rowOff>
              </from>
              <to>
                <xdr:col>10504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716" r:id="rId673"/>
      </mc:Fallback>
    </mc:AlternateContent>
    <mc:AlternateContent xmlns:mc="http://schemas.openxmlformats.org/markup-compatibility/2006">
      <mc:Choice Requires="x14">
        <oleObject progId="Equation.3" shapeId="2717" r:id="rId674">
          <objectPr defaultSize="0" autoPict="0" r:id="rId7">
            <anchor moveWithCells="1" sizeWithCells="1">
              <from>
                <xdr:col>10498</xdr:col>
                <xdr:colOff>200025</xdr:colOff>
                <xdr:row>786421</xdr:row>
                <xdr:rowOff>95250</xdr:rowOff>
              </from>
              <to>
                <xdr:col>10504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717" r:id="rId674"/>
      </mc:Fallback>
    </mc:AlternateContent>
    <mc:AlternateContent xmlns:mc="http://schemas.openxmlformats.org/markup-compatibility/2006">
      <mc:Choice Requires="x14">
        <oleObject progId="Equation.3" shapeId="2718" r:id="rId675">
          <objectPr defaultSize="0" autoPict="0" r:id="rId7">
            <anchor moveWithCells="1" sizeWithCells="1">
              <from>
                <xdr:col>10498</xdr:col>
                <xdr:colOff>200025</xdr:colOff>
                <xdr:row>851957</xdr:row>
                <xdr:rowOff>95250</xdr:rowOff>
              </from>
              <to>
                <xdr:col>10504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718" r:id="rId675"/>
      </mc:Fallback>
    </mc:AlternateContent>
    <mc:AlternateContent xmlns:mc="http://schemas.openxmlformats.org/markup-compatibility/2006">
      <mc:Choice Requires="x14">
        <oleObject progId="Equation.3" shapeId="2719" r:id="rId676">
          <objectPr defaultSize="0" autoPict="0" r:id="rId7">
            <anchor moveWithCells="1" sizeWithCells="1">
              <from>
                <xdr:col>10498</xdr:col>
                <xdr:colOff>200025</xdr:colOff>
                <xdr:row>917493</xdr:row>
                <xdr:rowOff>95250</xdr:rowOff>
              </from>
              <to>
                <xdr:col>10504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719" r:id="rId676"/>
      </mc:Fallback>
    </mc:AlternateContent>
    <mc:AlternateContent xmlns:mc="http://schemas.openxmlformats.org/markup-compatibility/2006">
      <mc:Choice Requires="x14">
        <oleObject progId="Equation.3" shapeId="2720" r:id="rId677">
          <objectPr defaultSize="0" autoPict="0" r:id="rId7">
            <anchor moveWithCells="1" sizeWithCells="1">
              <from>
                <xdr:col>10498</xdr:col>
                <xdr:colOff>200025</xdr:colOff>
                <xdr:row>983029</xdr:row>
                <xdr:rowOff>95250</xdr:rowOff>
              </from>
              <to>
                <xdr:col>10504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720" r:id="rId677"/>
      </mc:Fallback>
    </mc:AlternateContent>
    <mc:AlternateContent xmlns:mc="http://schemas.openxmlformats.org/markup-compatibility/2006">
      <mc:Choice Requires="x14">
        <oleObject progId="Equation.3" shapeId="2721" r:id="rId678">
          <objectPr defaultSize="0" autoPict="0" r:id="rId7">
            <anchor moveWithCells="1" sizeWithCells="1">
              <from>
                <xdr:col>10754</xdr:col>
                <xdr:colOff>200025</xdr:colOff>
                <xdr:row>10</xdr:row>
                <xdr:rowOff>95250</xdr:rowOff>
              </from>
              <to>
                <xdr:col>10760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721" r:id="rId678"/>
      </mc:Fallback>
    </mc:AlternateContent>
    <mc:AlternateContent xmlns:mc="http://schemas.openxmlformats.org/markup-compatibility/2006">
      <mc:Choice Requires="x14">
        <oleObject progId="Equation.3" shapeId="2722" r:id="rId679">
          <objectPr defaultSize="0" autoPict="0" r:id="rId7">
            <anchor moveWithCells="1" sizeWithCells="1">
              <from>
                <xdr:col>10754</xdr:col>
                <xdr:colOff>200025</xdr:colOff>
                <xdr:row>65525</xdr:row>
                <xdr:rowOff>95250</xdr:rowOff>
              </from>
              <to>
                <xdr:col>10760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722" r:id="rId679"/>
      </mc:Fallback>
    </mc:AlternateContent>
    <mc:AlternateContent xmlns:mc="http://schemas.openxmlformats.org/markup-compatibility/2006">
      <mc:Choice Requires="x14">
        <oleObject progId="Equation.3" shapeId="2723" r:id="rId680">
          <objectPr defaultSize="0" autoPict="0" r:id="rId7">
            <anchor moveWithCells="1" sizeWithCells="1">
              <from>
                <xdr:col>10754</xdr:col>
                <xdr:colOff>200025</xdr:colOff>
                <xdr:row>131061</xdr:row>
                <xdr:rowOff>95250</xdr:rowOff>
              </from>
              <to>
                <xdr:col>10760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723" r:id="rId680"/>
      </mc:Fallback>
    </mc:AlternateContent>
    <mc:AlternateContent xmlns:mc="http://schemas.openxmlformats.org/markup-compatibility/2006">
      <mc:Choice Requires="x14">
        <oleObject progId="Equation.3" shapeId="2724" r:id="rId681">
          <objectPr defaultSize="0" autoPict="0" r:id="rId7">
            <anchor moveWithCells="1" sizeWithCells="1">
              <from>
                <xdr:col>10754</xdr:col>
                <xdr:colOff>200025</xdr:colOff>
                <xdr:row>196597</xdr:row>
                <xdr:rowOff>95250</xdr:rowOff>
              </from>
              <to>
                <xdr:col>10760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724" r:id="rId681"/>
      </mc:Fallback>
    </mc:AlternateContent>
    <mc:AlternateContent xmlns:mc="http://schemas.openxmlformats.org/markup-compatibility/2006">
      <mc:Choice Requires="x14">
        <oleObject progId="Equation.3" shapeId="2725" r:id="rId682">
          <objectPr defaultSize="0" autoPict="0" r:id="rId7">
            <anchor moveWithCells="1" sizeWithCells="1">
              <from>
                <xdr:col>10754</xdr:col>
                <xdr:colOff>200025</xdr:colOff>
                <xdr:row>262133</xdr:row>
                <xdr:rowOff>95250</xdr:rowOff>
              </from>
              <to>
                <xdr:col>10760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725" r:id="rId682"/>
      </mc:Fallback>
    </mc:AlternateContent>
    <mc:AlternateContent xmlns:mc="http://schemas.openxmlformats.org/markup-compatibility/2006">
      <mc:Choice Requires="x14">
        <oleObject progId="Equation.3" shapeId="2726" r:id="rId683">
          <objectPr defaultSize="0" autoPict="0" r:id="rId7">
            <anchor moveWithCells="1" sizeWithCells="1">
              <from>
                <xdr:col>10754</xdr:col>
                <xdr:colOff>200025</xdr:colOff>
                <xdr:row>327669</xdr:row>
                <xdr:rowOff>95250</xdr:rowOff>
              </from>
              <to>
                <xdr:col>10760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726" r:id="rId683"/>
      </mc:Fallback>
    </mc:AlternateContent>
    <mc:AlternateContent xmlns:mc="http://schemas.openxmlformats.org/markup-compatibility/2006">
      <mc:Choice Requires="x14">
        <oleObject progId="Equation.3" shapeId="2727" r:id="rId684">
          <objectPr defaultSize="0" autoPict="0" r:id="rId7">
            <anchor moveWithCells="1" sizeWithCells="1">
              <from>
                <xdr:col>10754</xdr:col>
                <xdr:colOff>200025</xdr:colOff>
                <xdr:row>393205</xdr:row>
                <xdr:rowOff>95250</xdr:rowOff>
              </from>
              <to>
                <xdr:col>10760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727" r:id="rId684"/>
      </mc:Fallback>
    </mc:AlternateContent>
    <mc:AlternateContent xmlns:mc="http://schemas.openxmlformats.org/markup-compatibility/2006">
      <mc:Choice Requires="x14">
        <oleObject progId="Equation.3" shapeId="2728" r:id="rId685">
          <objectPr defaultSize="0" autoPict="0" r:id="rId7">
            <anchor moveWithCells="1" sizeWithCells="1">
              <from>
                <xdr:col>10754</xdr:col>
                <xdr:colOff>200025</xdr:colOff>
                <xdr:row>458741</xdr:row>
                <xdr:rowOff>95250</xdr:rowOff>
              </from>
              <to>
                <xdr:col>10760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728" r:id="rId685"/>
      </mc:Fallback>
    </mc:AlternateContent>
    <mc:AlternateContent xmlns:mc="http://schemas.openxmlformats.org/markup-compatibility/2006">
      <mc:Choice Requires="x14">
        <oleObject progId="Equation.3" shapeId="2729" r:id="rId686">
          <objectPr defaultSize="0" autoPict="0" r:id="rId7">
            <anchor moveWithCells="1" sizeWithCells="1">
              <from>
                <xdr:col>10754</xdr:col>
                <xdr:colOff>200025</xdr:colOff>
                <xdr:row>524277</xdr:row>
                <xdr:rowOff>95250</xdr:rowOff>
              </from>
              <to>
                <xdr:col>10760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729" r:id="rId686"/>
      </mc:Fallback>
    </mc:AlternateContent>
    <mc:AlternateContent xmlns:mc="http://schemas.openxmlformats.org/markup-compatibility/2006">
      <mc:Choice Requires="x14">
        <oleObject progId="Equation.3" shapeId="2730" r:id="rId687">
          <objectPr defaultSize="0" autoPict="0" r:id="rId7">
            <anchor moveWithCells="1" sizeWithCells="1">
              <from>
                <xdr:col>10754</xdr:col>
                <xdr:colOff>200025</xdr:colOff>
                <xdr:row>589813</xdr:row>
                <xdr:rowOff>95250</xdr:rowOff>
              </from>
              <to>
                <xdr:col>10760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730" r:id="rId687"/>
      </mc:Fallback>
    </mc:AlternateContent>
    <mc:AlternateContent xmlns:mc="http://schemas.openxmlformats.org/markup-compatibility/2006">
      <mc:Choice Requires="x14">
        <oleObject progId="Equation.3" shapeId="2731" r:id="rId688">
          <objectPr defaultSize="0" autoPict="0" r:id="rId7">
            <anchor moveWithCells="1" sizeWithCells="1">
              <from>
                <xdr:col>10754</xdr:col>
                <xdr:colOff>200025</xdr:colOff>
                <xdr:row>655349</xdr:row>
                <xdr:rowOff>95250</xdr:rowOff>
              </from>
              <to>
                <xdr:col>10760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731" r:id="rId688"/>
      </mc:Fallback>
    </mc:AlternateContent>
    <mc:AlternateContent xmlns:mc="http://schemas.openxmlformats.org/markup-compatibility/2006">
      <mc:Choice Requires="x14">
        <oleObject progId="Equation.3" shapeId="2732" r:id="rId689">
          <objectPr defaultSize="0" autoPict="0" r:id="rId7">
            <anchor moveWithCells="1" sizeWithCells="1">
              <from>
                <xdr:col>10754</xdr:col>
                <xdr:colOff>200025</xdr:colOff>
                <xdr:row>720885</xdr:row>
                <xdr:rowOff>95250</xdr:rowOff>
              </from>
              <to>
                <xdr:col>10760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732" r:id="rId689"/>
      </mc:Fallback>
    </mc:AlternateContent>
    <mc:AlternateContent xmlns:mc="http://schemas.openxmlformats.org/markup-compatibility/2006">
      <mc:Choice Requires="x14">
        <oleObject progId="Equation.3" shapeId="2733" r:id="rId690">
          <objectPr defaultSize="0" autoPict="0" r:id="rId7">
            <anchor moveWithCells="1" sizeWithCells="1">
              <from>
                <xdr:col>10754</xdr:col>
                <xdr:colOff>200025</xdr:colOff>
                <xdr:row>786421</xdr:row>
                <xdr:rowOff>95250</xdr:rowOff>
              </from>
              <to>
                <xdr:col>10760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733" r:id="rId690"/>
      </mc:Fallback>
    </mc:AlternateContent>
    <mc:AlternateContent xmlns:mc="http://schemas.openxmlformats.org/markup-compatibility/2006">
      <mc:Choice Requires="x14">
        <oleObject progId="Equation.3" shapeId="2734" r:id="rId691">
          <objectPr defaultSize="0" autoPict="0" r:id="rId7">
            <anchor moveWithCells="1" sizeWithCells="1">
              <from>
                <xdr:col>10754</xdr:col>
                <xdr:colOff>200025</xdr:colOff>
                <xdr:row>851957</xdr:row>
                <xdr:rowOff>95250</xdr:rowOff>
              </from>
              <to>
                <xdr:col>10760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734" r:id="rId691"/>
      </mc:Fallback>
    </mc:AlternateContent>
    <mc:AlternateContent xmlns:mc="http://schemas.openxmlformats.org/markup-compatibility/2006">
      <mc:Choice Requires="x14">
        <oleObject progId="Equation.3" shapeId="2735" r:id="rId692">
          <objectPr defaultSize="0" autoPict="0" r:id="rId7">
            <anchor moveWithCells="1" sizeWithCells="1">
              <from>
                <xdr:col>10754</xdr:col>
                <xdr:colOff>200025</xdr:colOff>
                <xdr:row>917493</xdr:row>
                <xdr:rowOff>95250</xdr:rowOff>
              </from>
              <to>
                <xdr:col>10760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735" r:id="rId692"/>
      </mc:Fallback>
    </mc:AlternateContent>
    <mc:AlternateContent xmlns:mc="http://schemas.openxmlformats.org/markup-compatibility/2006">
      <mc:Choice Requires="x14">
        <oleObject progId="Equation.3" shapeId="2736" r:id="rId693">
          <objectPr defaultSize="0" autoPict="0" r:id="rId7">
            <anchor moveWithCells="1" sizeWithCells="1">
              <from>
                <xdr:col>10754</xdr:col>
                <xdr:colOff>200025</xdr:colOff>
                <xdr:row>983029</xdr:row>
                <xdr:rowOff>95250</xdr:rowOff>
              </from>
              <to>
                <xdr:col>10760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736" r:id="rId693"/>
      </mc:Fallback>
    </mc:AlternateContent>
    <mc:AlternateContent xmlns:mc="http://schemas.openxmlformats.org/markup-compatibility/2006">
      <mc:Choice Requires="x14">
        <oleObject progId="Equation.3" shapeId="2737" r:id="rId694">
          <objectPr defaultSize="0" autoPict="0" r:id="rId7">
            <anchor moveWithCells="1" sizeWithCells="1">
              <from>
                <xdr:col>11010</xdr:col>
                <xdr:colOff>200025</xdr:colOff>
                <xdr:row>10</xdr:row>
                <xdr:rowOff>95250</xdr:rowOff>
              </from>
              <to>
                <xdr:col>11016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737" r:id="rId694"/>
      </mc:Fallback>
    </mc:AlternateContent>
    <mc:AlternateContent xmlns:mc="http://schemas.openxmlformats.org/markup-compatibility/2006">
      <mc:Choice Requires="x14">
        <oleObject progId="Equation.3" shapeId="2738" r:id="rId695">
          <objectPr defaultSize="0" autoPict="0" r:id="rId7">
            <anchor moveWithCells="1" sizeWithCells="1">
              <from>
                <xdr:col>11010</xdr:col>
                <xdr:colOff>200025</xdr:colOff>
                <xdr:row>65525</xdr:row>
                <xdr:rowOff>95250</xdr:rowOff>
              </from>
              <to>
                <xdr:col>11016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738" r:id="rId695"/>
      </mc:Fallback>
    </mc:AlternateContent>
    <mc:AlternateContent xmlns:mc="http://schemas.openxmlformats.org/markup-compatibility/2006">
      <mc:Choice Requires="x14">
        <oleObject progId="Equation.3" shapeId="2739" r:id="rId696">
          <objectPr defaultSize="0" autoPict="0" r:id="rId7">
            <anchor moveWithCells="1" sizeWithCells="1">
              <from>
                <xdr:col>11010</xdr:col>
                <xdr:colOff>200025</xdr:colOff>
                <xdr:row>131061</xdr:row>
                <xdr:rowOff>95250</xdr:rowOff>
              </from>
              <to>
                <xdr:col>11016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739" r:id="rId696"/>
      </mc:Fallback>
    </mc:AlternateContent>
    <mc:AlternateContent xmlns:mc="http://schemas.openxmlformats.org/markup-compatibility/2006">
      <mc:Choice Requires="x14">
        <oleObject progId="Equation.3" shapeId="2740" r:id="rId697">
          <objectPr defaultSize="0" autoPict="0" r:id="rId7">
            <anchor moveWithCells="1" sizeWithCells="1">
              <from>
                <xdr:col>11010</xdr:col>
                <xdr:colOff>200025</xdr:colOff>
                <xdr:row>196597</xdr:row>
                <xdr:rowOff>95250</xdr:rowOff>
              </from>
              <to>
                <xdr:col>11016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740" r:id="rId697"/>
      </mc:Fallback>
    </mc:AlternateContent>
    <mc:AlternateContent xmlns:mc="http://schemas.openxmlformats.org/markup-compatibility/2006">
      <mc:Choice Requires="x14">
        <oleObject progId="Equation.3" shapeId="2741" r:id="rId698">
          <objectPr defaultSize="0" autoPict="0" r:id="rId7">
            <anchor moveWithCells="1" sizeWithCells="1">
              <from>
                <xdr:col>11010</xdr:col>
                <xdr:colOff>200025</xdr:colOff>
                <xdr:row>262133</xdr:row>
                <xdr:rowOff>95250</xdr:rowOff>
              </from>
              <to>
                <xdr:col>11016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741" r:id="rId698"/>
      </mc:Fallback>
    </mc:AlternateContent>
    <mc:AlternateContent xmlns:mc="http://schemas.openxmlformats.org/markup-compatibility/2006">
      <mc:Choice Requires="x14">
        <oleObject progId="Equation.3" shapeId="2742" r:id="rId699">
          <objectPr defaultSize="0" autoPict="0" r:id="rId7">
            <anchor moveWithCells="1" sizeWithCells="1">
              <from>
                <xdr:col>11010</xdr:col>
                <xdr:colOff>200025</xdr:colOff>
                <xdr:row>327669</xdr:row>
                <xdr:rowOff>95250</xdr:rowOff>
              </from>
              <to>
                <xdr:col>11016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742" r:id="rId699"/>
      </mc:Fallback>
    </mc:AlternateContent>
    <mc:AlternateContent xmlns:mc="http://schemas.openxmlformats.org/markup-compatibility/2006">
      <mc:Choice Requires="x14">
        <oleObject progId="Equation.3" shapeId="2743" r:id="rId700">
          <objectPr defaultSize="0" autoPict="0" r:id="rId7">
            <anchor moveWithCells="1" sizeWithCells="1">
              <from>
                <xdr:col>11010</xdr:col>
                <xdr:colOff>200025</xdr:colOff>
                <xdr:row>393205</xdr:row>
                <xdr:rowOff>95250</xdr:rowOff>
              </from>
              <to>
                <xdr:col>11016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743" r:id="rId700"/>
      </mc:Fallback>
    </mc:AlternateContent>
    <mc:AlternateContent xmlns:mc="http://schemas.openxmlformats.org/markup-compatibility/2006">
      <mc:Choice Requires="x14">
        <oleObject progId="Equation.3" shapeId="2744" r:id="rId701">
          <objectPr defaultSize="0" autoPict="0" r:id="rId7">
            <anchor moveWithCells="1" sizeWithCells="1">
              <from>
                <xdr:col>11010</xdr:col>
                <xdr:colOff>200025</xdr:colOff>
                <xdr:row>458741</xdr:row>
                <xdr:rowOff>95250</xdr:rowOff>
              </from>
              <to>
                <xdr:col>11016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744" r:id="rId701"/>
      </mc:Fallback>
    </mc:AlternateContent>
    <mc:AlternateContent xmlns:mc="http://schemas.openxmlformats.org/markup-compatibility/2006">
      <mc:Choice Requires="x14">
        <oleObject progId="Equation.3" shapeId="2745" r:id="rId702">
          <objectPr defaultSize="0" autoPict="0" r:id="rId7">
            <anchor moveWithCells="1" sizeWithCells="1">
              <from>
                <xdr:col>11010</xdr:col>
                <xdr:colOff>200025</xdr:colOff>
                <xdr:row>524277</xdr:row>
                <xdr:rowOff>95250</xdr:rowOff>
              </from>
              <to>
                <xdr:col>11016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745" r:id="rId702"/>
      </mc:Fallback>
    </mc:AlternateContent>
    <mc:AlternateContent xmlns:mc="http://schemas.openxmlformats.org/markup-compatibility/2006">
      <mc:Choice Requires="x14">
        <oleObject progId="Equation.3" shapeId="2746" r:id="rId703">
          <objectPr defaultSize="0" autoPict="0" r:id="rId7">
            <anchor moveWithCells="1" sizeWithCells="1">
              <from>
                <xdr:col>11010</xdr:col>
                <xdr:colOff>200025</xdr:colOff>
                <xdr:row>589813</xdr:row>
                <xdr:rowOff>95250</xdr:rowOff>
              </from>
              <to>
                <xdr:col>11016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746" r:id="rId703"/>
      </mc:Fallback>
    </mc:AlternateContent>
    <mc:AlternateContent xmlns:mc="http://schemas.openxmlformats.org/markup-compatibility/2006">
      <mc:Choice Requires="x14">
        <oleObject progId="Equation.3" shapeId="2747" r:id="rId704">
          <objectPr defaultSize="0" autoPict="0" r:id="rId7">
            <anchor moveWithCells="1" sizeWithCells="1">
              <from>
                <xdr:col>11010</xdr:col>
                <xdr:colOff>200025</xdr:colOff>
                <xdr:row>655349</xdr:row>
                <xdr:rowOff>95250</xdr:rowOff>
              </from>
              <to>
                <xdr:col>11016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747" r:id="rId704"/>
      </mc:Fallback>
    </mc:AlternateContent>
    <mc:AlternateContent xmlns:mc="http://schemas.openxmlformats.org/markup-compatibility/2006">
      <mc:Choice Requires="x14">
        <oleObject progId="Equation.3" shapeId="2748" r:id="rId705">
          <objectPr defaultSize="0" autoPict="0" r:id="rId7">
            <anchor moveWithCells="1" sizeWithCells="1">
              <from>
                <xdr:col>11010</xdr:col>
                <xdr:colOff>200025</xdr:colOff>
                <xdr:row>720885</xdr:row>
                <xdr:rowOff>95250</xdr:rowOff>
              </from>
              <to>
                <xdr:col>11016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748" r:id="rId705"/>
      </mc:Fallback>
    </mc:AlternateContent>
    <mc:AlternateContent xmlns:mc="http://schemas.openxmlformats.org/markup-compatibility/2006">
      <mc:Choice Requires="x14">
        <oleObject progId="Equation.3" shapeId="2749" r:id="rId706">
          <objectPr defaultSize="0" autoPict="0" r:id="rId7">
            <anchor moveWithCells="1" sizeWithCells="1">
              <from>
                <xdr:col>11010</xdr:col>
                <xdr:colOff>200025</xdr:colOff>
                <xdr:row>786421</xdr:row>
                <xdr:rowOff>95250</xdr:rowOff>
              </from>
              <to>
                <xdr:col>11016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749" r:id="rId706"/>
      </mc:Fallback>
    </mc:AlternateContent>
    <mc:AlternateContent xmlns:mc="http://schemas.openxmlformats.org/markup-compatibility/2006">
      <mc:Choice Requires="x14">
        <oleObject progId="Equation.3" shapeId="2750" r:id="rId707">
          <objectPr defaultSize="0" autoPict="0" r:id="rId7">
            <anchor moveWithCells="1" sizeWithCells="1">
              <from>
                <xdr:col>11010</xdr:col>
                <xdr:colOff>200025</xdr:colOff>
                <xdr:row>851957</xdr:row>
                <xdr:rowOff>95250</xdr:rowOff>
              </from>
              <to>
                <xdr:col>11016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750" r:id="rId707"/>
      </mc:Fallback>
    </mc:AlternateContent>
    <mc:AlternateContent xmlns:mc="http://schemas.openxmlformats.org/markup-compatibility/2006">
      <mc:Choice Requires="x14">
        <oleObject progId="Equation.3" shapeId="2751" r:id="rId708">
          <objectPr defaultSize="0" autoPict="0" r:id="rId7">
            <anchor moveWithCells="1" sizeWithCells="1">
              <from>
                <xdr:col>11010</xdr:col>
                <xdr:colOff>200025</xdr:colOff>
                <xdr:row>917493</xdr:row>
                <xdr:rowOff>95250</xdr:rowOff>
              </from>
              <to>
                <xdr:col>11016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751" r:id="rId708"/>
      </mc:Fallback>
    </mc:AlternateContent>
    <mc:AlternateContent xmlns:mc="http://schemas.openxmlformats.org/markup-compatibility/2006">
      <mc:Choice Requires="x14">
        <oleObject progId="Equation.3" shapeId="2752" r:id="rId709">
          <objectPr defaultSize="0" autoPict="0" r:id="rId7">
            <anchor moveWithCells="1" sizeWithCells="1">
              <from>
                <xdr:col>11010</xdr:col>
                <xdr:colOff>200025</xdr:colOff>
                <xdr:row>983029</xdr:row>
                <xdr:rowOff>95250</xdr:rowOff>
              </from>
              <to>
                <xdr:col>11016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752" r:id="rId709"/>
      </mc:Fallback>
    </mc:AlternateContent>
    <mc:AlternateContent xmlns:mc="http://schemas.openxmlformats.org/markup-compatibility/2006">
      <mc:Choice Requires="x14">
        <oleObject progId="Equation.3" shapeId="2753" r:id="rId710">
          <objectPr defaultSize="0" autoPict="0" r:id="rId7">
            <anchor moveWithCells="1" sizeWithCells="1">
              <from>
                <xdr:col>11266</xdr:col>
                <xdr:colOff>200025</xdr:colOff>
                <xdr:row>10</xdr:row>
                <xdr:rowOff>95250</xdr:rowOff>
              </from>
              <to>
                <xdr:col>11272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753" r:id="rId710"/>
      </mc:Fallback>
    </mc:AlternateContent>
    <mc:AlternateContent xmlns:mc="http://schemas.openxmlformats.org/markup-compatibility/2006">
      <mc:Choice Requires="x14">
        <oleObject progId="Equation.3" shapeId="2754" r:id="rId711">
          <objectPr defaultSize="0" autoPict="0" r:id="rId7">
            <anchor moveWithCells="1" sizeWithCells="1">
              <from>
                <xdr:col>11266</xdr:col>
                <xdr:colOff>200025</xdr:colOff>
                <xdr:row>65525</xdr:row>
                <xdr:rowOff>95250</xdr:rowOff>
              </from>
              <to>
                <xdr:col>11272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754" r:id="rId711"/>
      </mc:Fallback>
    </mc:AlternateContent>
    <mc:AlternateContent xmlns:mc="http://schemas.openxmlformats.org/markup-compatibility/2006">
      <mc:Choice Requires="x14">
        <oleObject progId="Equation.3" shapeId="2755" r:id="rId712">
          <objectPr defaultSize="0" autoPict="0" r:id="rId7">
            <anchor moveWithCells="1" sizeWithCells="1">
              <from>
                <xdr:col>11266</xdr:col>
                <xdr:colOff>200025</xdr:colOff>
                <xdr:row>131061</xdr:row>
                <xdr:rowOff>95250</xdr:rowOff>
              </from>
              <to>
                <xdr:col>11272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755" r:id="rId712"/>
      </mc:Fallback>
    </mc:AlternateContent>
    <mc:AlternateContent xmlns:mc="http://schemas.openxmlformats.org/markup-compatibility/2006">
      <mc:Choice Requires="x14">
        <oleObject progId="Equation.3" shapeId="2756" r:id="rId713">
          <objectPr defaultSize="0" autoPict="0" r:id="rId7">
            <anchor moveWithCells="1" sizeWithCells="1">
              <from>
                <xdr:col>11266</xdr:col>
                <xdr:colOff>200025</xdr:colOff>
                <xdr:row>196597</xdr:row>
                <xdr:rowOff>95250</xdr:rowOff>
              </from>
              <to>
                <xdr:col>11272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756" r:id="rId713"/>
      </mc:Fallback>
    </mc:AlternateContent>
    <mc:AlternateContent xmlns:mc="http://schemas.openxmlformats.org/markup-compatibility/2006">
      <mc:Choice Requires="x14">
        <oleObject progId="Equation.3" shapeId="2757" r:id="rId714">
          <objectPr defaultSize="0" autoPict="0" r:id="rId7">
            <anchor moveWithCells="1" sizeWithCells="1">
              <from>
                <xdr:col>11266</xdr:col>
                <xdr:colOff>200025</xdr:colOff>
                <xdr:row>262133</xdr:row>
                <xdr:rowOff>95250</xdr:rowOff>
              </from>
              <to>
                <xdr:col>11272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757" r:id="rId714"/>
      </mc:Fallback>
    </mc:AlternateContent>
    <mc:AlternateContent xmlns:mc="http://schemas.openxmlformats.org/markup-compatibility/2006">
      <mc:Choice Requires="x14">
        <oleObject progId="Equation.3" shapeId="2758" r:id="rId715">
          <objectPr defaultSize="0" autoPict="0" r:id="rId7">
            <anchor moveWithCells="1" sizeWithCells="1">
              <from>
                <xdr:col>11266</xdr:col>
                <xdr:colOff>200025</xdr:colOff>
                <xdr:row>327669</xdr:row>
                <xdr:rowOff>95250</xdr:rowOff>
              </from>
              <to>
                <xdr:col>11272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758" r:id="rId715"/>
      </mc:Fallback>
    </mc:AlternateContent>
    <mc:AlternateContent xmlns:mc="http://schemas.openxmlformats.org/markup-compatibility/2006">
      <mc:Choice Requires="x14">
        <oleObject progId="Equation.3" shapeId="2759" r:id="rId716">
          <objectPr defaultSize="0" autoPict="0" r:id="rId7">
            <anchor moveWithCells="1" sizeWithCells="1">
              <from>
                <xdr:col>11266</xdr:col>
                <xdr:colOff>200025</xdr:colOff>
                <xdr:row>393205</xdr:row>
                <xdr:rowOff>95250</xdr:rowOff>
              </from>
              <to>
                <xdr:col>11272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759" r:id="rId716"/>
      </mc:Fallback>
    </mc:AlternateContent>
    <mc:AlternateContent xmlns:mc="http://schemas.openxmlformats.org/markup-compatibility/2006">
      <mc:Choice Requires="x14">
        <oleObject progId="Equation.3" shapeId="2760" r:id="rId717">
          <objectPr defaultSize="0" autoPict="0" r:id="rId7">
            <anchor moveWithCells="1" sizeWithCells="1">
              <from>
                <xdr:col>11266</xdr:col>
                <xdr:colOff>200025</xdr:colOff>
                <xdr:row>458741</xdr:row>
                <xdr:rowOff>95250</xdr:rowOff>
              </from>
              <to>
                <xdr:col>11272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760" r:id="rId717"/>
      </mc:Fallback>
    </mc:AlternateContent>
    <mc:AlternateContent xmlns:mc="http://schemas.openxmlformats.org/markup-compatibility/2006">
      <mc:Choice Requires="x14">
        <oleObject progId="Equation.3" shapeId="2761" r:id="rId718">
          <objectPr defaultSize="0" autoPict="0" r:id="rId7">
            <anchor moveWithCells="1" sizeWithCells="1">
              <from>
                <xdr:col>11266</xdr:col>
                <xdr:colOff>200025</xdr:colOff>
                <xdr:row>524277</xdr:row>
                <xdr:rowOff>95250</xdr:rowOff>
              </from>
              <to>
                <xdr:col>11272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761" r:id="rId718"/>
      </mc:Fallback>
    </mc:AlternateContent>
    <mc:AlternateContent xmlns:mc="http://schemas.openxmlformats.org/markup-compatibility/2006">
      <mc:Choice Requires="x14">
        <oleObject progId="Equation.3" shapeId="2762" r:id="rId719">
          <objectPr defaultSize="0" autoPict="0" r:id="rId7">
            <anchor moveWithCells="1" sizeWithCells="1">
              <from>
                <xdr:col>11266</xdr:col>
                <xdr:colOff>200025</xdr:colOff>
                <xdr:row>589813</xdr:row>
                <xdr:rowOff>95250</xdr:rowOff>
              </from>
              <to>
                <xdr:col>11272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762" r:id="rId719"/>
      </mc:Fallback>
    </mc:AlternateContent>
    <mc:AlternateContent xmlns:mc="http://schemas.openxmlformats.org/markup-compatibility/2006">
      <mc:Choice Requires="x14">
        <oleObject progId="Equation.3" shapeId="2763" r:id="rId720">
          <objectPr defaultSize="0" autoPict="0" r:id="rId7">
            <anchor moveWithCells="1" sizeWithCells="1">
              <from>
                <xdr:col>11266</xdr:col>
                <xdr:colOff>200025</xdr:colOff>
                <xdr:row>655349</xdr:row>
                <xdr:rowOff>95250</xdr:rowOff>
              </from>
              <to>
                <xdr:col>11272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763" r:id="rId720"/>
      </mc:Fallback>
    </mc:AlternateContent>
    <mc:AlternateContent xmlns:mc="http://schemas.openxmlformats.org/markup-compatibility/2006">
      <mc:Choice Requires="x14">
        <oleObject progId="Equation.3" shapeId="2764" r:id="rId721">
          <objectPr defaultSize="0" autoPict="0" r:id="rId7">
            <anchor moveWithCells="1" sizeWithCells="1">
              <from>
                <xdr:col>11266</xdr:col>
                <xdr:colOff>200025</xdr:colOff>
                <xdr:row>720885</xdr:row>
                <xdr:rowOff>95250</xdr:rowOff>
              </from>
              <to>
                <xdr:col>11272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764" r:id="rId721"/>
      </mc:Fallback>
    </mc:AlternateContent>
    <mc:AlternateContent xmlns:mc="http://schemas.openxmlformats.org/markup-compatibility/2006">
      <mc:Choice Requires="x14">
        <oleObject progId="Equation.3" shapeId="2765" r:id="rId722">
          <objectPr defaultSize="0" autoPict="0" r:id="rId7">
            <anchor moveWithCells="1" sizeWithCells="1">
              <from>
                <xdr:col>11266</xdr:col>
                <xdr:colOff>200025</xdr:colOff>
                <xdr:row>786421</xdr:row>
                <xdr:rowOff>95250</xdr:rowOff>
              </from>
              <to>
                <xdr:col>11272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765" r:id="rId722"/>
      </mc:Fallback>
    </mc:AlternateContent>
    <mc:AlternateContent xmlns:mc="http://schemas.openxmlformats.org/markup-compatibility/2006">
      <mc:Choice Requires="x14">
        <oleObject progId="Equation.3" shapeId="2766" r:id="rId723">
          <objectPr defaultSize="0" autoPict="0" r:id="rId7">
            <anchor moveWithCells="1" sizeWithCells="1">
              <from>
                <xdr:col>11266</xdr:col>
                <xdr:colOff>200025</xdr:colOff>
                <xdr:row>851957</xdr:row>
                <xdr:rowOff>95250</xdr:rowOff>
              </from>
              <to>
                <xdr:col>11272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766" r:id="rId723"/>
      </mc:Fallback>
    </mc:AlternateContent>
    <mc:AlternateContent xmlns:mc="http://schemas.openxmlformats.org/markup-compatibility/2006">
      <mc:Choice Requires="x14">
        <oleObject progId="Equation.3" shapeId="2767" r:id="rId724">
          <objectPr defaultSize="0" autoPict="0" r:id="rId7">
            <anchor moveWithCells="1" sizeWithCells="1">
              <from>
                <xdr:col>11266</xdr:col>
                <xdr:colOff>200025</xdr:colOff>
                <xdr:row>917493</xdr:row>
                <xdr:rowOff>95250</xdr:rowOff>
              </from>
              <to>
                <xdr:col>11272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767" r:id="rId724"/>
      </mc:Fallback>
    </mc:AlternateContent>
    <mc:AlternateContent xmlns:mc="http://schemas.openxmlformats.org/markup-compatibility/2006">
      <mc:Choice Requires="x14">
        <oleObject progId="Equation.3" shapeId="2768" r:id="rId725">
          <objectPr defaultSize="0" autoPict="0" r:id="rId7">
            <anchor moveWithCells="1" sizeWithCells="1">
              <from>
                <xdr:col>11266</xdr:col>
                <xdr:colOff>200025</xdr:colOff>
                <xdr:row>983029</xdr:row>
                <xdr:rowOff>95250</xdr:rowOff>
              </from>
              <to>
                <xdr:col>11272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768" r:id="rId725"/>
      </mc:Fallback>
    </mc:AlternateContent>
    <mc:AlternateContent xmlns:mc="http://schemas.openxmlformats.org/markup-compatibility/2006">
      <mc:Choice Requires="x14">
        <oleObject progId="Equation.3" shapeId="2769" r:id="rId726">
          <objectPr defaultSize="0" autoPict="0" r:id="rId7">
            <anchor moveWithCells="1" sizeWithCells="1">
              <from>
                <xdr:col>11522</xdr:col>
                <xdr:colOff>200025</xdr:colOff>
                <xdr:row>10</xdr:row>
                <xdr:rowOff>95250</xdr:rowOff>
              </from>
              <to>
                <xdr:col>11528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769" r:id="rId726"/>
      </mc:Fallback>
    </mc:AlternateContent>
    <mc:AlternateContent xmlns:mc="http://schemas.openxmlformats.org/markup-compatibility/2006">
      <mc:Choice Requires="x14">
        <oleObject progId="Equation.3" shapeId="2770" r:id="rId727">
          <objectPr defaultSize="0" autoPict="0" r:id="rId7">
            <anchor moveWithCells="1" sizeWithCells="1">
              <from>
                <xdr:col>11522</xdr:col>
                <xdr:colOff>200025</xdr:colOff>
                <xdr:row>65525</xdr:row>
                <xdr:rowOff>95250</xdr:rowOff>
              </from>
              <to>
                <xdr:col>11528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770" r:id="rId727"/>
      </mc:Fallback>
    </mc:AlternateContent>
    <mc:AlternateContent xmlns:mc="http://schemas.openxmlformats.org/markup-compatibility/2006">
      <mc:Choice Requires="x14">
        <oleObject progId="Equation.3" shapeId="2771" r:id="rId728">
          <objectPr defaultSize="0" autoPict="0" r:id="rId7">
            <anchor moveWithCells="1" sizeWithCells="1">
              <from>
                <xdr:col>11522</xdr:col>
                <xdr:colOff>200025</xdr:colOff>
                <xdr:row>131061</xdr:row>
                <xdr:rowOff>95250</xdr:rowOff>
              </from>
              <to>
                <xdr:col>11528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771" r:id="rId728"/>
      </mc:Fallback>
    </mc:AlternateContent>
    <mc:AlternateContent xmlns:mc="http://schemas.openxmlformats.org/markup-compatibility/2006">
      <mc:Choice Requires="x14">
        <oleObject progId="Equation.3" shapeId="2772" r:id="rId729">
          <objectPr defaultSize="0" autoPict="0" r:id="rId7">
            <anchor moveWithCells="1" sizeWithCells="1">
              <from>
                <xdr:col>11522</xdr:col>
                <xdr:colOff>200025</xdr:colOff>
                <xdr:row>196597</xdr:row>
                <xdr:rowOff>95250</xdr:rowOff>
              </from>
              <to>
                <xdr:col>11528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772" r:id="rId729"/>
      </mc:Fallback>
    </mc:AlternateContent>
    <mc:AlternateContent xmlns:mc="http://schemas.openxmlformats.org/markup-compatibility/2006">
      <mc:Choice Requires="x14">
        <oleObject progId="Equation.3" shapeId="2773" r:id="rId730">
          <objectPr defaultSize="0" autoPict="0" r:id="rId7">
            <anchor moveWithCells="1" sizeWithCells="1">
              <from>
                <xdr:col>11522</xdr:col>
                <xdr:colOff>200025</xdr:colOff>
                <xdr:row>262133</xdr:row>
                <xdr:rowOff>95250</xdr:rowOff>
              </from>
              <to>
                <xdr:col>11528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773" r:id="rId730"/>
      </mc:Fallback>
    </mc:AlternateContent>
    <mc:AlternateContent xmlns:mc="http://schemas.openxmlformats.org/markup-compatibility/2006">
      <mc:Choice Requires="x14">
        <oleObject progId="Equation.3" shapeId="2774" r:id="rId731">
          <objectPr defaultSize="0" autoPict="0" r:id="rId7">
            <anchor moveWithCells="1" sizeWithCells="1">
              <from>
                <xdr:col>11522</xdr:col>
                <xdr:colOff>200025</xdr:colOff>
                <xdr:row>327669</xdr:row>
                <xdr:rowOff>95250</xdr:rowOff>
              </from>
              <to>
                <xdr:col>11528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774" r:id="rId731"/>
      </mc:Fallback>
    </mc:AlternateContent>
    <mc:AlternateContent xmlns:mc="http://schemas.openxmlformats.org/markup-compatibility/2006">
      <mc:Choice Requires="x14">
        <oleObject progId="Equation.3" shapeId="2775" r:id="rId732">
          <objectPr defaultSize="0" autoPict="0" r:id="rId7">
            <anchor moveWithCells="1" sizeWithCells="1">
              <from>
                <xdr:col>11522</xdr:col>
                <xdr:colOff>200025</xdr:colOff>
                <xdr:row>393205</xdr:row>
                <xdr:rowOff>95250</xdr:rowOff>
              </from>
              <to>
                <xdr:col>11528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775" r:id="rId732"/>
      </mc:Fallback>
    </mc:AlternateContent>
    <mc:AlternateContent xmlns:mc="http://schemas.openxmlformats.org/markup-compatibility/2006">
      <mc:Choice Requires="x14">
        <oleObject progId="Equation.3" shapeId="2776" r:id="rId733">
          <objectPr defaultSize="0" autoPict="0" r:id="rId7">
            <anchor moveWithCells="1" sizeWithCells="1">
              <from>
                <xdr:col>11522</xdr:col>
                <xdr:colOff>200025</xdr:colOff>
                <xdr:row>458741</xdr:row>
                <xdr:rowOff>95250</xdr:rowOff>
              </from>
              <to>
                <xdr:col>11528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776" r:id="rId733"/>
      </mc:Fallback>
    </mc:AlternateContent>
    <mc:AlternateContent xmlns:mc="http://schemas.openxmlformats.org/markup-compatibility/2006">
      <mc:Choice Requires="x14">
        <oleObject progId="Equation.3" shapeId="2777" r:id="rId734">
          <objectPr defaultSize="0" autoPict="0" r:id="rId7">
            <anchor moveWithCells="1" sizeWithCells="1">
              <from>
                <xdr:col>11522</xdr:col>
                <xdr:colOff>200025</xdr:colOff>
                <xdr:row>524277</xdr:row>
                <xdr:rowOff>95250</xdr:rowOff>
              </from>
              <to>
                <xdr:col>11528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777" r:id="rId734"/>
      </mc:Fallback>
    </mc:AlternateContent>
    <mc:AlternateContent xmlns:mc="http://schemas.openxmlformats.org/markup-compatibility/2006">
      <mc:Choice Requires="x14">
        <oleObject progId="Equation.3" shapeId="2778" r:id="rId735">
          <objectPr defaultSize="0" autoPict="0" r:id="rId7">
            <anchor moveWithCells="1" sizeWithCells="1">
              <from>
                <xdr:col>11522</xdr:col>
                <xdr:colOff>200025</xdr:colOff>
                <xdr:row>589813</xdr:row>
                <xdr:rowOff>95250</xdr:rowOff>
              </from>
              <to>
                <xdr:col>11528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778" r:id="rId735"/>
      </mc:Fallback>
    </mc:AlternateContent>
    <mc:AlternateContent xmlns:mc="http://schemas.openxmlformats.org/markup-compatibility/2006">
      <mc:Choice Requires="x14">
        <oleObject progId="Equation.3" shapeId="2779" r:id="rId736">
          <objectPr defaultSize="0" autoPict="0" r:id="rId7">
            <anchor moveWithCells="1" sizeWithCells="1">
              <from>
                <xdr:col>11522</xdr:col>
                <xdr:colOff>200025</xdr:colOff>
                <xdr:row>655349</xdr:row>
                <xdr:rowOff>95250</xdr:rowOff>
              </from>
              <to>
                <xdr:col>11528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779" r:id="rId736"/>
      </mc:Fallback>
    </mc:AlternateContent>
    <mc:AlternateContent xmlns:mc="http://schemas.openxmlformats.org/markup-compatibility/2006">
      <mc:Choice Requires="x14">
        <oleObject progId="Equation.3" shapeId="2780" r:id="rId737">
          <objectPr defaultSize="0" autoPict="0" r:id="rId7">
            <anchor moveWithCells="1" sizeWithCells="1">
              <from>
                <xdr:col>11522</xdr:col>
                <xdr:colOff>200025</xdr:colOff>
                <xdr:row>720885</xdr:row>
                <xdr:rowOff>95250</xdr:rowOff>
              </from>
              <to>
                <xdr:col>11528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780" r:id="rId737"/>
      </mc:Fallback>
    </mc:AlternateContent>
    <mc:AlternateContent xmlns:mc="http://schemas.openxmlformats.org/markup-compatibility/2006">
      <mc:Choice Requires="x14">
        <oleObject progId="Equation.3" shapeId="2781" r:id="rId738">
          <objectPr defaultSize="0" autoPict="0" r:id="rId7">
            <anchor moveWithCells="1" sizeWithCells="1">
              <from>
                <xdr:col>11522</xdr:col>
                <xdr:colOff>200025</xdr:colOff>
                <xdr:row>786421</xdr:row>
                <xdr:rowOff>95250</xdr:rowOff>
              </from>
              <to>
                <xdr:col>11528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781" r:id="rId738"/>
      </mc:Fallback>
    </mc:AlternateContent>
    <mc:AlternateContent xmlns:mc="http://schemas.openxmlformats.org/markup-compatibility/2006">
      <mc:Choice Requires="x14">
        <oleObject progId="Equation.3" shapeId="2782" r:id="rId739">
          <objectPr defaultSize="0" autoPict="0" r:id="rId7">
            <anchor moveWithCells="1" sizeWithCells="1">
              <from>
                <xdr:col>11522</xdr:col>
                <xdr:colOff>200025</xdr:colOff>
                <xdr:row>851957</xdr:row>
                <xdr:rowOff>95250</xdr:rowOff>
              </from>
              <to>
                <xdr:col>11528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782" r:id="rId739"/>
      </mc:Fallback>
    </mc:AlternateContent>
    <mc:AlternateContent xmlns:mc="http://schemas.openxmlformats.org/markup-compatibility/2006">
      <mc:Choice Requires="x14">
        <oleObject progId="Equation.3" shapeId="2783" r:id="rId740">
          <objectPr defaultSize="0" autoPict="0" r:id="rId7">
            <anchor moveWithCells="1" sizeWithCells="1">
              <from>
                <xdr:col>11522</xdr:col>
                <xdr:colOff>200025</xdr:colOff>
                <xdr:row>917493</xdr:row>
                <xdr:rowOff>95250</xdr:rowOff>
              </from>
              <to>
                <xdr:col>11528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783" r:id="rId740"/>
      </mc:Fallback>
    </mc:AlternateContent>
    <mc:AlternateContent xmlns:mc="http://schemas.openxmlformats.org/markup-compatibility/2006">
      <mc:Choice Requires="x14">
        <oleObject progId="Equation.3" shapeId="2784" r:id="rId741">
          <objectPr defaultSize="0" autoPict="0" r:id="rId7">
            <anchor moveWithCells="1" sizeWithCells="1">
              <from>
                <xdr:col>11522</xdr:col>
                <xdr:colOff>200025</xdr:colOff>
                <xdr:row>983029</xdr:row>
                <xdr:rowOff>95250</xdr:rowOff>
              </from>
              <to>
                <xdr:col>11528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784" r:id="rId741"/>
      </mc:Fallback>
    </mc:AlternateContent>
    <mc:AlternateContent xmlns:mc="http://schemas.openxmlformats.org/markup-compatibility/2006">
      <mc:Choice Requires="x14">
        <oleObject progId="Equation.3" shapeId="2785" r:id="rId742">
          <objectPr defaultSize="0" autoPict="0" r:id="rId7">
            <anchor moveWithCells="1" sizeWithCells="1">
              <from>
                <xdr:col>11778</xdr:col>
                <xdr:colOff>200025</xdr:colOff>
                <xdr:row>10</xdr:row>
                <xdr:rowOff>95250</xdr:rowOff>
              </from>
              <to>
                <xdr:col>11784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785" r:id="rId742"/>
      </mc:Fallback>
    </mc:AlternateContent>
    <mc:AlternateContent xmlns:mc="http://schemas.openxmlformats.org/markup-compatibility/2006">
      <mc:Choice Requires="x14">
        <oleObject progId="Equation.3" shapeId="2786" r:id="rId743">
          <objectPr defaultSize="0" autoPict="0" r:id="rId7">
            <anchor moveWithCells="1" sizeWithCells="1">
              <from>
                <xdr:col>11778</xdr:col>
                <xdr:colOff>200025</xdr:colOff>
                <xdr:row>65525</xdr:row>
                <xdr:rowOff>95250</xdr:rowOff>
              </from>
              <to>
                <xdr:col>11784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786" r:id="rId743"/>
      </mc:Fallback>
    </mc:AlternateContent>
    <mc:AlternateContent xmlns:mc="http://schemas.openxmlformats.org/markup-compatibility/2006">
      <mc:Choice Requires="x14">
        <oleObject progId="Equation.3" shapeId="2787" r:id="rId744">
          <objectPr defaultSize="0" autoPict="0" r:id="rId7">
            <anchor moveWithCells="1" sizeWithCells="1">
              <from>
                <xdr:col>11778</xdr:col>
                <xdr:colOff>200025</xdr:colOff>
                <xdr:row>131061</xdr:row>
                <xdr:rowOff>95250</xdr:rowOff>
              </from>
              <to>
                <xdr:col>11784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787" r:id="rId744"/>
      </mc:Fallback>
    </mc:AlternateContent>
    <mc:AlternateContent xmlns:mc="http://schemas.openxmlformats.org/markup-compatibility/2006">
      <mc:Choice Requires="x14">
        <oleObject progId="Equation.3" shapeId="2788" r:id="rId745">
          <objectPr defaultSize="0" autoPict="0" r:id="rId7">
            <anchor moveWithCells="1" sizeWithCells="1">
              <from>
                <xdr:col>11778</xdr:col>
                <xdr:colOff>200025</xdr:colOff>
                <xdr:row>196597</xdr:row>
                <xdr:rowOff>95250</xdr:rowOff>
              </from>
              <to>
                <xdr:col>11784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788" r:id="rId745"/>
      </mc:Fallback>
    </mc:AlternateContent>
    <mc:AlternateContent xmlns:mc="http://schemas.openxmlformats.org/markup-compatibility/2006">
      <mc:Choice Requires="x14">
        <oleObject progId="Equation.3" shapeId="2789" r:id="rId746">
          <objectPr defaultSize="0" autoPict="0" r:id="rId7">
            <anchor moveWithCells="1" sizeWithCells="1">
              <from>
                <xdr:col>11778</xdr:col>
                <xdr:colOff>200025</xdr:colOff>
                <xdr:row>262133</xdr:row>
                <xdr:rowOff>95250</xdr:rowOff>
              </from>
              <to>
                <xdr:col>11784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789" r:id="rId746"/>
      </mc:Fallback>
    </mc:AlternateContent>
    <mc:AlternateContent xmlns:mc="http://schemas.openxmlformats.org/markup-compatibility/2006">
      <mc:Choice Requires="x14">
        <oleObject progId="Equation.3" shapeId="2790" r:id="rId747">
          <objectPr defaultSize="0" autoPict="0" r:id="rId7">
            <anchor moveWithCells="1" sizeWithCells="1">
              <from>
                <xdr:col>11778</xdr:col>
                <xdr:colOff>200025</xdr:colOff>
                <xdr:row>327669</xdr:row>
                <xdr:rowOff>95250</xdr:rowOff>
              </from>
              <to>
                <xdr:col>11784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790" r:id="rId747"/>
      </mc:Fallback>
    </mc:AlternateContent>
    <mc:AlternateContent xmlns:mc="http://schemas.openxmlformats.org/markup-compatibility/2006">
      <mc:Choice Requires="x14">
        <oleObject progId="Equation.3" shapeId="2791" r:id="rId748">
          <objectPr defaultSize="0" autoPict="0" r:id="rId7">
            <anchor moveWithCells="1" sizeWithCells="1">
              <from>
                <xdr:col>11778</xdr:col>
                <xdr:colOff>200025</xdr:colOff>
                <xdr:row>393205</xdr:row>
                <xdr:rowOff>95250</xdr:rowOff>
              </from>
              <to>
                <xdr:col>11784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791" r:id="rId748"/>
      </mc:Fallback>
    </mc:AlternateContent>
    <mc:AlternateContent xmlns:mc="http://schemas.openxmlformats.org/markup-compatibility/2006">
      <mc:Choice Requires="x14">
        <oleObject progId="Equation.3" shapeId="2792" r:id="rId749">
          <objectPr defaultSize="0" autoPict="0" r:id="rId7">
            <anchor moveWithCells="1" sizeWithCells="1">
              <from>
                <xdr:col>11778</xdr:col>
                <xdr:colOff>200025</xdr:colOff>
                <xdr:row>458741</xdr:row>
                <xdr:rowOff>95250</xdr:rowOff>
              </from>
              <to>
                <xdr:col>11784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792" r:id="rId749"/>
      </mc:Fallback>
    </mc:AlternateContent>
    <mc:AlternateContent xmlns:mc="http://schemas.openxmlformats.org/markup-compatibility/2006">
      <mc:Choice Requires="x14">
        <oleObject progId="Equation.3" shapeId="2793" r:id="rId750">
          <objectPr defaultSize="0" autoPict="0" r:id="rId7">
            <anchor moveWithCells="1" sizeWithCells="1">
              <from>
                <xdr:col>11778</xdr:col>
                <xdr:colOff>200025</xdr:colOff>
                <xdr:row>524277</xdr:row>
                <xdr:rowOff>95250</xdr:rowOff>
              </from>
              <to>
                <xdr:col>11784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793" r:id="rId750"/>
      </mc:Fallback>
    </mc:AlternateContent>
    <mc:AlternateContent xmlns:mc="http://schemas.openxmlformats.org/markup-compatibility/2006">
      <mc:Choice Requires="x14">
        <oleObject progId="Equation.3" shapeId="2794" r:id="rId751">
          <objectPr defaultSize="0" autoPict="0" r:id="rId7">
            <anchor moveWithCells="1" sizeWithCells="1">
              <from>
                <xdr:col>11778</xdr:col>
                <xdr:colOff>200025</xdr:colOff>
                <xdr:row>589813</xdr:row>
                <xdr:rowOff>95250</xdr:rowOff>
              </from>
              <to>
                <xdr:col>11784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794" r:id="rId751"/>
      </mc:Fallback>
    </mc:AlternateContent>
    <mc:AlternateContent xmlns:mc="http://schemas.openxmlformats.org/markup-compatibility/2006">
      <mc:Choice Requires="x14">
        <oleObject progId="Equation.3" shapeId="2795" r:id="rId752">
          <objectPr defaultSize="0" autoPict="0" r:id="rId7">
            <anchor moveWithCells="1" sizeWithCells="1">
              <from>
                <xdr:col>11778</xdr:col>
                <xdr:colOff>200025</xdr:colOff>
                <xdr:row>655349</xdr:row>
                <xdr:rowOff>95250</xdr:rowOff>
              </from>
              <to>
                <xdr:col>11784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795" r:id="rId752"/>
      </mc:Fallback>
    </mc:AlternateContent>
    <mc:AlternateContent xmlns:mc="http://schemas.openxmlformats.org/markup-compatibility/2006">
      <mc:Choice Requires="x14">
        <oleObject progId="Equation.3" shapeId="2796" r:id="rId753">
          <objectPr defaultSize="0" autoPict="0" r:id="rId7">
            <anchor moveWithCells="1" sizeWithCells="1">
              <from>
                <xdr:col>11778</xdr:col>
                <xdr:colOff>200025</xdr:colOff>
                <xdr:row>720885</xdr:row>
                <xdr:rowOff>95250</xdr:rowOff>
              </from>
              <to>
                <xdr:col>11784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796" r:id="rId753"/>
      </mc:Fallback>
    </mc:AlternateContent>
    <mc:AlternateContent xmlns:mc="http://schemas.openxmlformats.org/markup-compatibility/2006">
      <mc:Choice Requires="x14">
        <oleObject progId="Equation.3" shapeId="2797" r:id="rId754">
          <objectPr defaultSize="0" autoPict="0" r:id="rId7">
            <anchor moveWithCells="1" sizeWithCells="1">
              <from>
                <xdr:col>11778</xdr:col>
                <xdr:colOff>200025</xdr:colOff>
                <xdr:row>786421</xdr:row>
                <xdr:rowOff>95250</xdr:rowOff>
              </from>
              <to>
                <xdr:col>11784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797" r:id="rId754"/>
      </mc:Fallback>
    </mc:AlternateContent>
    <mc:AlternateContent xmlns:mc="http://schemas.openxmlformats.org/markup-compatibility/2006">
      <mc:Choice Requires="x14">
        <oleObject progId="Equation.3" shapeId="2798" r:id="rId755">
          <objectPr defaultSize="0" autoPict="0" r:id="rId7">
            <anchor moveWithCells="1" sizeWithCells="1">
              <from>
                <xdr:col>11778</xdr:col>
                <xdr:colOff>200025</xdr:colOff>
                <xdr:row>851957</xdr:row>
                <xdr:rowOff>95250</xdr:rowOff>
              </from>
              <to>
                <xdr:col>11784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798" r:id="rId755"/>
      </mc:Fallback>
    </mc:AlternateContent>
    <mc:AlternateContent xmlns:mc="http://schemas.openxmlformats.org/markup-compatibility/2006">
      <mc:Choice Requires="x14">
        <oleObject progId="Equation.3" shapeId="2799" r:id="rId756">
          <objectPr defaultSize="0" autoPict="0" r:id="rId7">
            <anchor moveWithCells="1" sizeWithCells="1">
              <from>
                <xdr:col>11778</xdr:col>
                <xdr:colOff>200025</xdr:colOff>
                <xdr:row>917493</xdr:row>
                <xdr:rowOff>95250</xdr:rowOff>
              </from>
              <to>
                <xdr:col>11784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799" r:id="rId756"/>
      </mc:Fallback>
    </mc:AlternateContent>
    <mc:AlternateContent xmlns:mc="http://schemas.openxmlformats.org/markup-compatibility/2006">
      <mc:Choice Requires="x14">
        <oleObject progId="Equation.3" shapeId="2800" r:id="rId757">
          <objectPr defaultSize="0" autoPict="0" r:id="rId7">
            <anchor moveWithCells="1" sizeWithCells="1">
              <from>
                <xdr:col>11778</xdr:col>
                <xdr:colOff>200025</xdr:colOff>
                <xdr:row>983029</xdr:row>
                <xdr:rowOff>95250</xdr:rowOff>
              </from>
              <to>
                <xdr:col>11784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800" r:id="rId757"/>
      </mc:Fallback>
    </mc:AlternateContent>
    <mc:AlternateContent xmlns:mc="http://schemas.openxmlformats.org/markup-compatibility/2006">
      <mc:Choice Requires="x14">
        <oleObject progId="Equation.3" shapeId="2801" r:id="rId758">
          <objectPr defaultSize="0" autoPict="0" r:id="rId7">
            <anchor moveWithCells="1" sizeWithCells="1">
              <from>
                <xdr:col>12034</xdr:col>
                <xdr:colOff>200025</xdr:colOff>
                <xdr:row>10</xdr:row>
                <xdr:rowOff>95250</xdr:rowOff>
              </from>
              <to>
                <xdr:col>12040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801" r:id="rId758"/>
      </mc:Fallback>
    </mc:AlternateContent>
    <mc:AlternateContent xmlns:mc="http://schemas.openxmlformats.org/markup-compatibility/2006">
      <mc:Choice Requires="x14">
        <oleObject progId="Equation.3" shapeId="2802" r:id="rId759">
          <objectPr defaultSize="0" autoPict="0" r:id="rId7">
            <anchor moveWithCells="1" sizeWithCells="1">
              <from>
                <xdr:col>12034</xdr:col>
                <xdr:colOff>200025</xdr:colOff>
                <xdr:row>65525</xdr:row>
                <xdr:rowOff>95250</xdr:rowOff>
              </from>
              <to>
                <xdr:col>12040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802" r:id="rId759"/>
      </mc:Fallback>
    </mc:AlternateContent>
    <mc:AlternateContent xmlns:mc="http://schemas.openxmlformats.org/markup-compatibility/2006">
      <mc:Choice Requires="x14">
        <oleObject progId="Equation.3" shapeId="2803" r:id="rId760">
          <objectPr defaultSize="0" autoPict="0" r:id="rId7">
            <anchor moveWithCells="1" sizeWithCells="1">
              <from>
                <xdr:col>12034</xdr:col>
                <xdr:colOff>200025</xdr:colOff>
                <xdr:row>131061</xdr:row>
                <xdr:rowOff>95250</xdr:rowOff>
              </from>
              <to>
                <xdr:col>12040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803" r:id="rId760"/>
      </mc:Fallback>
    </mc:AlternateContent>
    <mc:AlternateContent xmlns:mc="http://schemas.openxmlformats.org/markup-compatibility/2006">
      <mc:Choice Requires="x14">
        <oleObject progId="Equation.3" shapeId="2804" r:id="rId761">
          <objectPr defaultSize="0" autoPict="0" r:id="rId7">
            <anchor moveWithCells="1" sizeWithCells="1">
              <from>
                <xdr:col>12034</xdr:col>
                <xdr:colOff>200025</xdr:colOff>
                <xdr:row>196597</xdr:row>
                <xdr:rowOff>95250</xdr:rowOff>
              </from>
              <to>
                <xdr:col>12040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804" r:id="rId761"/>
      </mc:Fallback>
    </mc:AlternateContent>
    <mc:AlternateContent xmlns:mc="http://schemas.openxmlformats.org/markup-compatibility/2006">
      <mc:Choice Requires="x14">
        <oleObject progId="Equation.3" shapeId="2805" r:id="rId762">
          <objectPr defaultSize="0" autoPict="0" r:id="rId7">
            <anchor moveWithCells="1" sizeWithCells="1">
              <from>
                <xdr:col>12034</xdr:col>
                <xdr:colOff>200025</xdr:colOff>
                <xdr:row>262133</xdr:row>
                <xdr:rowOff>95250</xdr:rowOff>
              </from>
              <to>
                <xdr:col>12040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805" r:id="rId762"/>
      </mc:Fallback>
    </mc:AlternateContent>
    <mc:AlternateContent xmlns:mc="http://schemas.openxmlformats.org/markup-compatibility/2006">
      <mc:Choice Requires="x14">
        <oleObject progId="Equation.3" shapeId="2806" r:id="rId763">
          <objectPr defaultSize="0" autoPict="0" r:id="rId7">
            <anchor moveWithCells="1" sizeWithCells="1">
              <from>
                <xdr:col>12034</xdr:col>
                <xdr:colOff>200025</xdr:colOff>
                <xdr:row>327669</xdr:row>
                <xdr:rowOff>95250</xdr:rowOff>
              </from>
              <to>
                <xdr:col>12040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806" r:id="rId763"/>
      </mc:Fallback>
    </mc:AlternateContent>
    <mc:AlternateContent xmlns:mc="http://schemas.openxmlformats.org/markup-compatibility/2006">
      <mc:Choice Requires="x14">
        <oleObject progId="Equation.3" shapeId="2807" r:id="rId764">
          <objectPr defaultSize="0" autoPict="0" r:id="rId7">
            <anchor moveWithCells="1" sizeWithCells="1">
              <from>
                <xdr:col>12034</xdr:col>
                <xdr:colOff>200025</xdr:colOff>
                <xdr:row>393205</xdr:row>
                <xdr:rowOff>95250</xdr:rowOff>
              </from>
              <to>
                <xdr:col>12040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807" r:id="rId764"/>
      </mc:Fallback>
    </mc:AlternateContent>
    <mc:AlternateContent xmlns:mc="http://schemas.openxmlformats.org/markup-compatibility/2006">
      <mc:Choice Requires="x14">
        <oleObject progId="Equation.3" shapeId="2808" r:id="rId765">
          <objectPr defaultSize="0" autoPict="0" r:id="rId7">
            <anchor moveWithCells="1" sizeWithCells="1">
              <from>
                <xdr:col>12034</xdr:col>
                <xdr:colOff>200025</xdr:colOff>
                <xdr:row>458741</xdr:row>
                <xdr:rowOff>95250</xdr:rowOff>
              </from>
              <to>
                <xdr:col>12040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808" r:id="rId765"/>
      </mc:Fallback>
    </mc:AlternateContent>
    <mc:AlternateContent xmlns:mc="http://schemas.openxmlformats.org/markup-compatibility/2006">
      <mc:Choice Requires="x14">
        <oleObject progId="Equation.3" shapeId="2809" r:id="rId766">
          <objectPr defaultSize="0" autoPict="0" r:id="rId7">
            <anchor moveWithCells="1" sizeWithCells="1">
              <from>
                <xdr:col>12034</xdr:col>
                <xdr:colOff>200025</xdr:colOff>
                <xdr:row>524277</xdr:row>
                <xdr:rowOff>95250</xdr:rowOff>
              </from>
              <to>
                <xdr:col>12040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809" r:id="rId766"/>
      </mc:Fallback>
    </mc:AlternateContent>
    <mc:AlternateContent xmlns:mc="http://schemas.openxmlformats.org/markup-compatibility/2006">
      <mc:Choice Requires="x14">
        <oleObject progId="Equation.3" shapeId="2810" r:id="rId767">
          <objectPr defaultSize="0" autoPict="0" r:id="rId7">
            <anchor moveWithCells="1" sizeWithCells="1">
              <from>
                <xdr:col>12034</xdr:col>
                <xdr:colOff>200025</xdr:colOff>
                <xdr:row>589813</xdr:row>
                <xdr:rowOff>95250</xdr:rowOff>
              </from>
              <to>
                <xdr:col>12040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810" r:id="rId767"/>
      </mc:Fallback>
    </mc:AlternateContent>
    <mc:AlternateContent xmlns:mc="http://schemas.openxmlformats.org/markup-compatibility/2006">
      <mc:Choice Requires="x14">
        <oleObject progId="Equation.3" shapeId="2811" r:id="rId768">
          <objectPr defaultSize="0" autoPict="0" r:id="rId7">
            <anchor moveWithCells="1" sizeWithCells="1">
              <from>
                <xdr:col>12034</xdr:col>
                <xdr:colOff>200025</xdr:colOff>
                <xdr:row>655349</xdr:row>
                <xdr:rowOff>95250</xdr:rowOff>
              </from>
              <to>
                <xdr:col>12040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811" r:id="rId768"/>
      </mc:Fallback>
    </mc:AlternateContent>
    <mc:AlternateContent xmlns:mc="http://schemas.openxmlformats.org/markup-compatibility/2006">
      <mc:Choice Requires="x14">
        <oleObject progId="Equation.3" shapeId="2812" r:id="rId769">
          <objectPr defaultSize="0" autoPict="0" r:id="rId7">
            <anchor moveWithCells="1" sizeWithCells="1">
              <from>
                <xdr:col>12034</xdr:col>
                <xdr:colOff>200025</xdr:colOff>
                <xdr:row>720885</xdr:row>
                <xdr:rowOff>95250</xdr:rowOff>
              </from>
              <to>
                <xdr:col>12040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812" r:id="rId769"/>
      </mc:Fallback>
    </mc:AlternateContent>
    <mc:AlternateContent xmlns:mc="http://schemas.openxmlformats.org/markup-compatibility/2006">
      <mc:Choice Requires="x14">
        <oleObject progId="Equation.3" shapeId="2813" r:id="rId770">
          <objectPr defaultSize="0" autoPict="0" r:id="rId7">
            <anchor moveWithCells="1" sizeWithCells="1">
              <from>
                <xdr:col>12034</xdr:col>
                <xdr:colOff>200025</xdr:colOff>
                <xdr:row>786421</xdr:row>
                <xdr:rowOff>95250</xdr:rowOff>
              </from>
              <to>
                <xdr:col>12040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813" r:id="rId770"/>
      </mc:Fallback>
    </mc:AlternateContent>
    <mc:AlternateContent xmlns:mc="http://schemas.openxmlformats.org/markup-compatibility/2006">
      <mc:Choice Requires="x14">
        <oleObject progId="Equation.3" shapeId="2814" r:id="rId771">
          <objectPr defaultSize="0" autoPict="0" r:id="rId7">
            <anchor moveWithCells="1" sizeWithCells="1">
              <from>
                <xdr:col>12034</xdr:col>
                <xdr:colOff>200025</xdr:colOff>
                <xdr:row>851957</xdr:row>
                <xdr:rowOff>95250</xdr:rowOff>
              </from>
              <to>
                <xdr:col>12040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814" r:id="rId771"/>
      </mc:Fallback>
    </mc:AlternateContent>
    <mc:AlternateContent xmlns:mc="http://schemas.openxmlformats.org/markup-compatibility/2006">
      <mc:Choice Requires="x14">
        <oleObject progId="Equation.3" shapeId="2815" r:id="rId772">
          <objectPr defaultSize="0" autoPict="0" r:id="rId7">
            <anchor moveWithCells="1" sizeWithCells="1">
              <from>
                <xdr:col>12034</xdr:col>
                <xdr:colOff>200025</xdr:colOff>
                <xdr:row>917493</xdr:row>
                <xdr:rowOff>95250</xdr:rowOff>
              </from>
              <to>
                <xdr:col>12040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815" r:id="rId772"/>
      </mc:Fallback>
    </mc:AlternateContent>
    <mc:AlternateContent xmlns:mc="http://schemas.openxmlformats.org/markup-compatibility/2006">
      <mc:Choice Requires="x14">
        <oleObject progId="Equation.3" shapeId="2816" r:id="rId773">
          <objectPr defaultSize="0" autoPict="0" r:id="rId7">
            <anchor moveWithCells="1" sizeWithCells="1">
              <from>
                <xdr:col>12034</xdr:col>
                <xdr:colOff>200025</xdr:colOff>
                <xdr:row>983029</xdr:row>
                <xdr:rowOff>95250</xdr:rowOff>
              </from>
              <to>
                <xdr:col>12040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816" r:id="rId773"/>
      </mc:Fallback>
    </mc:AlternateContent>
    <mc:AlternateContent xmlns:mc="http://schemas.openxmlformats.org/markup-compatibility/2006">
      <mc:Choice Requires="x14">
        <oleObject progId="Equation.3" shapeId="2817" r:id="rId774">
          <objectPr defaultSize="0" autoPict="0" r:id="rId7">
            <anchor moveWithCells="1" sizeWithCells="1">
              <from>
                <xdr:col>12290</xdr:col>
                <xdr:colOff>200025</xdr:colOff>
                <xdr:row>10</xdr:row>
                <xdr:rowOff>95250</xdr:rowOff>
              </from>
              <to>
                <xdr:col>12296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817" r:id="rId774"/>
      </mc:Fallback>
    </mc:AlternateContent>
    <mc:AlternateContent xmlns:mc="http://schemas.openxmlformats.org/markup-compatibility/2006">
      <mc:Choice Requires="x14">
        <oleObject progId="Equation.3" shapeId="2818" r:id="rId775">
          <objectPr defaultSize="0" autoPict="0" r:id="rId7">
            <anchor moveWithCells="1" sizeWithCells="1">
              <from>
                <xdr:col>12290</xdr:col>
                <xdr:colOff>200025</xdr:colOff>
                <xdr:row>65525</xdr:row>
                <xdr:rowOff>95250</xdr:rowOff>
              </from>
              <to>
                <xdr:col>12296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818" r:id="rId775"/>
      </mc:Fallback>
    </mc:AlternateContent>
    <mc:AlternateContent xmlns:mc="http://schemas.openxmlformats.org/markup-compatibility/2006">
      <mc:Choice Requires="x14">
        <oleObject progId="Equation.3" shapeId="2819" r:id="rId776">
          <objectPr defaultSize="0" autoPict="0" r:id="rId7">
            <anchor moveWithCells="1" sizeWithCells="1">
              <from>
                <xdr:col>12290</xdr:col>
                <xdr:colOff>200025</xdr:colOff>
                <xdr:row>131061</xdr:row>
                <xdr:rowOff>95250</xdr:rowOff>
              </from>
              <to>
                <xdr:col>12296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819" r:id="rId776"/>
      </mc:Fallback>
    </mc:AlternateContent>
    <mc:AlternateContent xmlns:mc="http://schemas.openxmlformats.org/markup-compatibility/2006">
      <mc:Choice Requires="x14">
        <oleObject progId="Equation.3" shapeId="2820" r:id="rId777">
          <objectPr defaultSize="0" autoPict="0" r:id="rId7">
            <anchor moveWithCells="1" sizeWithCells="1">
              <from>
                <xdr:col>12290</xdr:col>
                <xdr:colOff>200025</xdr:colOff>
                <xdr:row>196597</xdr:row>
                <xdr:rowOff>95250</xdr:rowOff>
              </from>
              <to>
                <xdr:col>12296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820" r:id="rId777"/>
      </mc:Fallback>
    </mc:AlternateContent>
    <mc:AlternateContent xmlns:mc="http://schemas.openxmlformats.org/markup-compatibility/2006">
      <mc:Choice Requires="x14">
        <oleObject progId="Equation.3" shapeId="2821" r:id="rId778">
          <objectPr defaultSize="0" autoPict="0" r:id="rId7">
            <anchor moveWithCells="1" sizeWithCells="1">
              <from>
                <xdr:col>12290</xdr:col>
                <xdr:colOff>200025</xdr:colOff>
                <xdr:row>262133</xdr:row>
                <xdr:rowOff>95250</xdr:rowOff>
              </from>
              <to>
                <xdr:col>12296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821" r:id="rId778"/>
      </mc:Fallback>
    </mc:AlternateContent>
    <mc:AlternateContent xmlns:mc="http://schemas.openxmlformats.org/markup-compatibility/2006">
      <mc:Choice Requires="x14">
        <oleObject progId="Equation.3" shapeId="2822" r:id="rId779">
          <objectPr defaultSize="0" autoPict="0" r:id="rId7">
            <anchor moveWithCells="1" sizeWithCells="1">
              <from>
                <xdr:col>12290</xdr:col>
                <xdr:colOff>200025</xdr:colOff>
                <xdr:row>327669</xdr:row>
                <xdr:rowOff>95250</xdr:rowOff>
              </from>
              <to>
                <xdr:col>12296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822" r:id="rId779"/>
      </mc:Fallback>
    </mc:AlternateContent>
    <mc:AlternateContent xmlns:mc="http://schemas.openxmlformats.org/markup-compatibility/2006">
      <mc:Choice Requires="x14">
        <oleObject progId="Equation.3" shapeId="2823" r:id="rId780">
          <objectPr defaultSize="0" autoPict="0" r:id="rId7">
            <anchor moveWithCells="1" sizeWithCells="1">
              <from>
                <xdr:col>12290</xdr:col>
                <xdr:colOff>200025</xdr:colOff>
                <xdr:row>393205</xdr:row>
                <xdr:rowOff>95250</xdr:rowOff>
              </from>
              <to>
                <xdr:col>12296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823" r:id="rId780"/>
      </mc:Fallback>
    </mc:AlternateContent>
    <mc:AlternateContent xmlns:mc="http://schemas.openxmlformats.org/markup-compatibility/2006">
      <mc:Choice Requires="x14">
        <oleObject progId="Equation.3" shapeId="2824" r:id="rId781">
          <objectPr defaultSize="0" autoPict="0" r:id="rId7">
            <anchor moveWithCells="1" sizeWithCells="1">
              <from>
                <xdr:col>12290</xdr:col>
                <xdr:colOff>200025</xdr:colOff>
                <xdr:row>458741</xdr:row>
                <xdr:rowOff>95250</xdr:rowOff>
              </from>
              <to>
                <xdr:col>12296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824" r:id="rId781"/>
      </mc:Fallback>
    </mc:AlternateContent>
    <mc:AlternateContent xmlns:mc="http://schemas.openxmlformats.org/markup-compatibility/2006">
      <mc:Choice Requires="x14">
        <oleObject progId="Equation.3" shapeId="2825" r:id="rId782">
          <objectPr defaultSize="0" autoPict="0" r:id="rId7">
            <anchor moveWithCells="1" sizeWithCells="1">
              <from>
                <xdr:col>12290</xdr:col>
                <xdr:colOff>200025</xdr:colOff>
                <xdr:row>524277</xdr:row>
                <xdr:rowOff>95250</xdr:rowOff>
              </from>
              <to>
                <xdr:col>12296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825" r:id="rId782"/>
      </mc:Fallback>
    </mc:AlternateContent>
    <mc:AlternateContent xmlns:mc="http://schemas.openxmlformats.org/markup-compatibility/2006">
      <mc:Choice Requires="x14">
        <oleObject progId="Equation.3" shapeId="2826" r:id="rId783">
          <objectPr defaultSize="0" autoPict="0" r:id="rId7">
            <anchor moveWithCells="1" sizeWithCells="1">
              <from>
                <xdr:col>12290</xdr:col>
                <xdr:colOff>200025</xdr:colOff>
                <xdr:row>589813</xdr:row>
                <xdr:rowOff>95250</xdr:rowOff>
              </from>
              <to>
                <xdr:col>12296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826" r:id="rId783"/>
      </mc:Fallback>
    </mc:AlternateContent>
    <mc:AlternateContent xmlns:mc="http://schemas.openxmlformats.org/markup-compatibility/2006">
      <mc:Choice Requires="x14">
        <oleObject progId="Equation.3" shapeId="2827" r:id="rId784">
          <objectPr defaultSize="0" autoPict="0" r:id="rId7">
            <anchor moveWithCells="1" sizeWithCells="1">
              <from>
                <xdr:col>12290</xdr:col>
                <xdr:colOff>200025</xdr:colOff>
                <xdr:row>655349</xdr:row>
                <xdr:rowOff>95250</xdr:rowOff>
              </from>
              <to>
                <xdr:col>12296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827" r:id="rId784"/>
      </mc:Fallback>
    </mc:AlternateContent>
    <mc:AlternateContent xmlns:mc="http://schemas.openxmlformats.org/markup-compatibility/2006">
      <mc:Choice Requires="x14">
        <oleObject progId="Equation.3" shapeId="2828" r:id="rId785">
          <objectPr defaultSize="0" autoPict="0" r:id="rId7">
            <anchor moveWithCells="1" sizeWithCells="1">
              <from>
                <xdr:col>12290</xdr:col>
                <xdr:colOff>200025</xdr:colOff>
                <xdr:row>720885</xdr:row>
                <xdr:rowOff>95250</xdr:rowOff>
              </from>
              <to>
                <xdr:col>12296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828" r:id="rId785"/>
      </mc:Fallback>
    </mc:AlternateContent>
    <mc:AlternateContent xmlns:mc="http://schemas.openxmlformats.org/markup-compatibility/2006">
      <mc:Choice Requires="x14">
        <oleObject progId="Equation.3" shapeId="2829" r:id="rId786">
          <objectPr defaultSize="0" autoPict="0" r:id="rId7">
            <anchor moveWithCells="1" sizeWithCells="1">
              <from>
                <xdr:col>12290</xdr:col>
                <xdr:colOff>200025</xdr:colOff>
                <xdr:row>786421</xdr:row>
                <xdr:rowOff>95250</xdr:rowOff>
              </from>
              <to>
                <xdr:col>12296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829" r:id="rId786"/>
      </mc:Fallback>
    </mc:AlternateContent>
    <mc:AlternateContent xmlns:mc="http://schemas.openxmlformats.org/markup-compatibility/2006">
      <mc:Choice Requires="x14">
        <oleObject progId="Equation.3" shapeId="2830" r:id="rId787">
          <objectPr defaultSize="0" autoPict="0" r:id="rId7">
            <anchor moveWithCells="1" sizeWithCells="1">
              <from>
                <xdr:col>12290</xdr:col>
                <xdr:colOff>200025</xdr:colOff>
                <xdr:row>851957</xdr:row>
                <xdr:rowOff>95250</xdr:rowOff>
              </from>
              <to>
                <xdr:col>12296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830" r:id="rId787"/>
      </mc:Fallback>
    </mc:AlternateContent>
    <mc:AlternateContent xmlns:mc="http://schemas.openxmlformats.org/markup-compatibility/2006">
      <mc:Choice Requires="x14">
        <oleObject progId="Equation.3" shapeId="2831" r:id="rId788">
          <objectPr defaultSize="0" autoPict="0" r:id="rId7">
            <anchor moveWithCells="1" sizeWithCells="1">
              <from>
                <xdr:col>12290</xdr:col>
                <xdr:colOff>200025</xdr:colOff>
                <xdr:row>917493</xdr:row>
                <xdr:rowOff>95250</xdr:rowOff>
              </from>
              <to>
                <xdr:col>12296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831" r:id="rId788"/>
      </mc:Fallback>
    </mc:AlternateContent>
    <mc:AlternateContent xmlns:mc="http://schemas.openxmlformats.org/markup-compatibility/2006">
      <mc:Choice Requires="x14">
        <oleObject progId="Equation.3" shapeId="2832" r:id="rId789">
          <objectPr defaultSize="0" autoPict="0" r:id="rId7">
            <anchor moveWithCells="1" sizeWithCells="1">
              <from>
                <xdr:col>12290</xdr:col>
                <xdr:colOff>200025</xdr:colOff>
                <xdr:row>983029</xdr:row>
                <xdr:rowOff>95250</xdr:rowOff>
              </from>
              <to>
                <xdr:col>12296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832" r:id="rId789"/>
      </mc:Fallback>
    </mc:AlternateContent>
    <mc:AlternateContent xmlns:mc="http://schemas.openxmlformats.org/markup-compatibility/2006">
      <mc:Choice Requires="x14">
        <oleObject progId="Equation.3" shapeId="2833" r:id="rId790">
          <objectPr defaultSize="0" autoPict="0" r:id="rId7">
            <anchor moveWithCells="1" sizeWithCells="1">
              <from>
                <xdr:col>12546</xdr:col>
                <xdr:colOff>200025</xdr:colOff>
                <xdr:row>10</xdr:row>
                <xdr:rowOff>95250</xdr:rowOff>
              </from>
              <to>
                <xdr:col>12552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833" r:id="rId790"/>
      </mc:Fallback>
    </mc:AlternateContent>
    <mc:AlternateContent xmlns:mc="http://schemas.openxmlformats.org/markup-compatibility/2006">
      <mc:Choice Requires="x14">
        <oleObject progId="Equation.3" shapeId="2834" r:id="rId791">
          <objectPr defaultSize="0" autoPict="0" r:id="rId7">
            <anchor moveWithCells="1" sizeWithCells="1">
              <from>
                <xdr:col>12546</xdr:col>
                <xdr:colOff>200025</xdr:colOff>
                <xdr:row>65525</xdr:row>
                <xdr:rowOff>95250</xdr:rowOff>
              </from>
              <to>
                <xdr:col>12552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834" r:id="rId791"/>
      </mc:Fallback>
    </mc:AlternateContent>
    <mc:AlternateContent xmlns:mc="http://schemas.openxmlformats.org/markup-compatibility/2006">
      <mc:Choice Requires="x14">
        <oleObject progId="Equation.3" shapeId="2835" r:id="rId792">
          <objectPr defaultSize="0" autoPict="0" r:id="rId7">
            <anchor moveWithCells="1" sizeWithCells="1">
              <from>
                <xdr:col>12546</xdr:col>
                <xdr:colOff>200025</xdr:colOff>
                <xdr:row>131061</xdr:row>
                <xdr:rowOff>95250</xdr:rowOff>
              </from>
              <to>
                <xdr:col>12552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835" r:id="rId792"/>
      </mc:Fallback>
    </mc:AlternateContent>
    <mc:AlternateContent xmlns:mc="http://schemas.openxmlformats.org/markup-compatibility/2006">
      <mc:Choice Requires="x14">
        <oleObject progId="Equation.3" shapeId="2836" r:id="rId793">
          <objectPr defaultSize="0" autoPict="0" r:id="rId7">
            <anchor moveWithCells="1" sizeWithCells="1">
              <from>
                <xdr:col>12546</xdr:col>
                <xdr:colOff>200025</xdr:colOff>
                <xdr:row>196597</xdr:row>
                <xdr:rowOff>95250</xdr:rowOff>
              </from>
              <to>
                <xdr:col>12552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836" r:id="rId793"/>
      </mc:Fallback>
    </mc:AlternateContent>
    <mc:AlternateContent xmlns:mc="http://schemas.openxmlformats.org/markup-compatibility/2006">
      <mc:Choice Requires="x14">
        <oleObject progId="Equation.3" shapeId="2837" r:id="rId794">
          <objectPr defaultSize="0" autoPict="0" r:id="rId7">
            <anchor moveWithCells="1" sizeWithCells="1">
              <from>
                <xdr:col>12546</xdr:col>
                <xdr:colOff>200025</xdr:colOff>
                <xdr:row>262133</xdr:row>
                <xdr:rowOff>95250</xdr:rowOff>
              </from>
              <to>
                <xdr:col>12552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837" r:id="rId794"/>
      </mc:Fallback>
    </mc:AlternateContent>
    <mc:AlternateContent xmlns:mc="http://schemas.openxmlformats.org/markup-compatibility/2006">
      <mc:Choice Requires="x14">
        <oleObject progId="Equation.3" shapeId="2838" r:id="rId795">
          <objectPr defaultSize="0" autoPict="0" r:id="rId7">
            <anchor moveWithCells="1" sizeWithCells="1">
              <from>
                <xdr:col>12546</xdr:col>
                <xdr:colOff>200025</xdr:colOff>
                <xdr:row>327669</xdr:row>
                <xdr:rowOff>95250</xdr:rowOff>
              </from>
              <to>
                <xdr:col>12552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838" r:id="rId795"/>
      </mc:Fallback>
    </mc:AlternateContent>
    <mc:AlternateContent xmlns:mc="http://schemas.openxmlformats.org/markup-compatibility/2006">
      <mc:Choice Requires="x14">
        <oleObject progId="Equation.3" shapeId="2839" r:id="rId796">
          <objectPr defaultSize="0" autoPict="0" r:id="rId7">
            <anchor moveWithCells="1" sizeWithCells="1">
              <from>
                <xdr:col>12546</xdr:col>
                <xdr:colOff>200025</xdr:colOff>
                <xdr:row>393205</xdr:row>
                <xdr:rowOff>95250</xdr:rowOff>
              </from>
              <to>
                <xdr:col>12552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839" r:id="rId796"/>
      </mc:Fallback>
    </mc:AlternateContent>
    <mc:AlternateContent xmlns:mc="http://schemas.openxmlformats.org/markup-compatibility/2006">
      <mc:Choice Requires="x14">
        <oleObject progId="Equation.3" shapeId="2840" r:id="rId797">
          <objectPr defaultSize="0" autoPict="0" r:id="rId7">
            <anchor moveWithCells="1" sizeWithCells="1">
              <from>
                <xdr:col>12546</xdr:col>
                <xdr:colOff>200025</xdr:colOff>
                <xdr:row>458741</xdr:row>
                <xdr:rowOff>95250</xdr:rowOff>
              </from>
              <to>
                <xdr:col>12552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840" r:id="rId797"/>
      </mc:Fallback>
    </mc:AlternateContent>
    <mc:AlternateContent xmlns:mc="http://schemas.openxmlformats.org/markup-compatibility/2006">
      <mc:Choice Requires="x14">
        <oleObject progId="Equation.3" shapeId="2841" r:id="rId798">
          <objectPr defaultSize="0" autoPict="0" r:id="rId7">
            <anchor moveWithCells="1" sizeWithCells="1">
              <from>
                <xdr:col>12546</xdr:col>
                <xdr:colOff>200025</xdr:colOff>
                <xdr:row>524277</xdr:row>
                <xdr:rowOff>95250</xdr:rowOff>
              </from>
              <to>
                <xdr:col>12552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841" r:id="rId798"/>
      </mc:Fallback>
    </mc:AlternateContent>
    <mc:AlternateContent xmlns:mc="http://schemas.openxmlformats.org/markup-compatibility/2006">
      <mc:Choice Requires="x14">
        <oleObject progId="Equation.3" shapeId="2842" r:id="rId799">
          <objectPr defaultSize="0" autoPict="0" r:id="rId7">
            <anchor moveWithCells="1" sizeWithCells="1">
              <from>
                <xdr:col>12546</xdr:col>
                <xdr:colOff>200025</xdr:colOff>
                <xdr:row>589813</xdr:row>
                <xdr:rowOff>95250</xdr:rowOff>
              </from>
              <to>
                <xdr:col>12552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842" r:id="rId799"/>
      </mc:Fallback>
    </mc:AlternateContent>
    <mc:AlternateContent xmlns:mc="http://schemas.openxmlformats.org/markup-compatibility/2006">
      <mc:Choice Requires="x14">
        <oleObject progId="Equation.3" shapeId="2843" r:id="rId800">
          <objectPr defaultSize="0" autoPict="0" r:id="rId7">
            <anchor moveWithCells="1" sizeWithCells="1">
              <from>
                <xdr:col>12546</xdr:col>
                <xdr:colOff>200025</xdr:colOff>
                <xdr:row>655349</xdr:row>
                <xdr:rowOff>95250</xdr:rowOff>
              </from>
              <to>
                <xdr:col>12552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843" r:id="rId800"/>
      </mc:Fallback>
    </mc:AlternateContent>
    <mc:AlternateContent xmlns:mc="http://schemas.openxmlformats.org/markup-compatibility/2006">
      <mc:Choice Requires="x14">
        <oleObject progId="Equation.3" shapeId="2844" r:id="rId801">
          <objectPr defaultSize="0" autoPict="0" r:id="rId7">
            <anchor moveWithCells="1" sizeWithCells="1">
              <from>
                <xdr:col>12546</xdr:col>
                <xdr:colOff>200025</xdr:colOff>
                <xdr:row>720885</xdr:row>
                <xdr:rowOff>95250</xdr:rowOff>
              </from>
              <to>
                <xdr:col>12552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844" r:id="rId801"/>
      </mc:Fallback>
    </mc:AlternateContent>
    <mc:AlternateContent xmlns:mc="http://schemas.openxmlformats.org/markup-compatibility/2006">
      <mc:Choice Requires="x14">
        <oleObject progId="Equation.3" shapeId="2845" r:id="rId802">
          <objectPr defaultSize="0" autoPict="0" r:id="rId7">
            <anchor moveWithCells="1" sizeWithCells="1">
              <from>
                <xdr:col>12546</xdr:col>
                <xdr:colOff>200025</xdr:colOff>
                <xdr:row>786421</xdr:row>
                <xdr:rowOff>95250</xdr:rowOff>
              </from>
              <to>
                <xdr:col>12552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845" r:id="rId802"/>
      </mc:Fallback>
    </mc:AlternateContent>
    <mc:AlternateContent xmlns:mc="http://schemas.openxmlformats.org/markup-compatibility/2006">
      <mc:Choice Requires="x14">
        <oleObject progId="Equation.3" shapeId="2846" r:id="rId803">
          <objectPr defaultSize="0" autoPict="0" r:id="rId7">
            <anchor moveWithCells="1" sizeWithCells="1">
              <from>
                <xdr:col>12546</xdr:col>
                <xdr:colOff>200025</xdr:colOff>
                <xdr:row>851957</xdr:row>
                <xdr:rowOff>95250</xdr:rowOff>
              </from>
              <to>
                <xdr:col>12552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846" r:id="rId803"/>
      </mc:Fallback>
    </mc:AlternateContent>
    <mc:AlternateContent xmlns:mc="http://schemas.openxmlformats.org/markup-compatibility/2006">
      <mc:Choice Requires="x14">
        <oleObject progId="Equation.3" shapeId="2847" r:id="rId804">
          <objectPr defaultSize="0" autoPict="0" r:id="rId7">
            <anchor moveWithCells="1" sizeWithCells="1">
              <from>
                <xdr:col>12546</xdr:col>
                <xdr:colOff>200025</xdr:colOff>
                <xdr:row>917493</xdr:row>
                <xdr:rowOff>95250</xdr:rowOff>
              </from>
              <to>
                <xdr:col>12552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847" r:id="rId804"/>
      </mc:Fallback>
    </mc:AlternateContent>
    <mc:AlternateContent xmlns:mc="http://schemas.openxmlformats.org/markup-compatibility/2006">
      <mc:Choice Requires="x14">
        <oleObject progId="Equation.3" shapeId="2848" r:id="rId805">
          <objectPr defaultSize="0" autoPict="0" r:id="rId7">
            <anchor moveWithCells="1" sizeWithCells="1">
              <from>
                <xdr:col>12546</xdr:col>
                <xdr:colOff>200025</xdr:colOff>
                <xdr:row>983029</xdr:row>
                <xdr:rowOff>95250</xdr:rowOff>
              </from>
              <to>
                <xdr:col>12552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848" r:id="rId805"/>
      </mc:Fallback>
    </mc:AlternateContent>
    <mc:AlternateContent xmlns:mc="http://schemas.openxmlformats.org/markup-compatibility/2006">
      <mc:Choice Requires="x14">
        <oleObject progId="Equation.3" shapeId="2849" r:id="rId806">
          <objectPr defaultSize="0" autoPict="0" r:id="rId7">
            <anchor moveWithCells="1" sizeWithCells="1">
              <from>
                <xdr:col>12802</xdr:col>
                <xdr:colOff>200025</xdr:colOff>
                <xdr:row>10</xdr:row>
                <xdr:rowOff>95250</xdr:rowOff>
              </from>
              <to>
                <xdr:col>12808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849" r:id="rId806"/>
      </mc:Fallback>
    </mc:AlternateContent>
    <mc:AlternateContent xmlns:mc="http://schemas.openxmlformats.org/markup-compatibility/2006">
      <mc:Choice Requires="x14">
        <oleObject progId="Equation.3" shapeId="2850" r:id="rId807">
          <objectPr defaultSize="0" autoPict="0" r:id="rId7">
            <anchor moveWithCells="1" sizeWithCells="1">
              <from>
                <xdr:col>12802</xdr:col>
                <xdr:colOff>200025</xdr:colOff>
                <xdr:row>65525</xdr:row>
                <xdr:rowOff>95250</xdr:rowOff>
              </from>
              <to>
                <xdr:col>12808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850" r:id="rId807"/>
      </mc:Fallback>
    </mc:AlternateContent>
    <mc:AlternateContent xmlns:mc="http://schemas.openxmlformats.org/markup-compatibility/2006">
      <mc:Choice Requires="x14">
        <oleObject progId="Equation.3" shapeId="2851" r:id="rId808">
          <objectPr defaultSize="0" autoPict="0" r:id="rId7">
            <anchor moveWithCells="1" sizeWithCells="1">
              <from>
                <xdr:col>12802</xdr:col>
                <xdr:colOff>200025</xdr:colOff>
                <xdr:row>131061</xdr:row>
                <xdr:rowOff>95250</xdr:rowOff>
              </from>
              <to>
                <xdr:col>12808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851" r:id="rId808"/>
      </mc:Fallback>
    </mc:AlternateContent>
    <mc:AlternateContent xmlns:mc="http://schemas.openxmlformats.org/markup-compatibility/2006">
      <mc:Choice Requires="x14">
        <oleObject progId="Equation.3" shapeId="2852" r:id="rId809">
          <objectPr defaultSize="0" autoPict="0" r:id="rId7">
            <anchor moveWithCells="1" sizeWithCells="1">
              <from>
                <xdr:col>12802</xdr:col>
                <xdr:colOff>200025</xdr:colOff>
                <xdr:row>196597</xdr:row>
                <xdr:rowOff>95250</xdr:rowOff>
              </from>
              <to>
                <xdr:col>12808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852" r:id="rId809"/>
      </mc:Fallback>
    </mc:AlternateContent>
    <mc:AlternateContent xmlns:mc="http://schemas.openxmlformats.org/markup-compatibility/2006">
      <mc:Choice Requires="x14">
        <oleObject progId="Equation.3" shapeId="2853" r:id="rId810">
          <objectPr defaultSize="0" autoPict="0" r:id="rId7">
            <anchor moveWithCells="1" sizeWithCells="1">
              <from>
                <xdr:col>12802</xdr:col>
                <xdr:colOff>200025</xdr:colOff>
                <xdr:row>262133</xdr:row>
                <xdr:rowOff>95250</xdr:rowOff>
              </from>
              <to>
                <xdr:col>12808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853" r:id="rId810"/>
      </mc:Fallback>
    </mc:AlternateContent>
    <mc:AlternateContent xmlns:mc="http://schemas.openxmlformats.org/markup-compatibility/2006">
      <mc:Choice Requires="x14">
        <oleObject progId="Equation.3" shapeId="2854" r:id="rId811">
          <objectPr defaultSize="0" autoPict="0" r:id="rId7">
            <anchor moveWithCells="1" sizeWithCells="1">
              <from>
                <xdr:col>12802</xdr:col>
                <xdr:colOff>200025</xdr:colOff>
                <xdr:row>327669</xdr:row>
                <xdr:rowOff>95250</xdr:rowOff>
              </from>
              <to>
                <xdr:col>12808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854" r:id="rId811"/>
      </mc:Fallback>
    </mc:AlternateContent>
    <mc:AlternateContent xmlns:mc="http://schemas.openxmlformats.org/markup-compatibility/2006">
      <mc:Choice Requires="x14">
        <oleObject progId="Equation.3" shapeId="2855" r:id="rId812">
          <objectPr defaultSize="0" autoPict="0" r:id="rId7">
            <anchor moveWithCells="1" sizeWithCells="1">
              <from>
                <xdr:col>12802</xdr:col>
                <xdr:colOff>200025</xdr:colOff>
                <xdr:row>393205</xdr:row>
                <xdr:rowOff>95250</xdr:rowOff>
              </from>
              <to>
                <xdr:col>12808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855" r:id="rId812"/>
      </mc:Fallback>
    </mc:AlternateContent>
    <mc:AlternateContent xmlns:mc="http://schemas.openxmlformats.org/markup-compatibility/2006">
      <mc:Choice Requires="x14">
        <oleObject progId="Equation.3" shapeId="2856" r:id="rId813">
          <objectPr defaultSize="0" autoPict="0" r:id="rId7">
            <anchor moveWithCells="1" sizeWithCells="1">
              <from>
                <xdr:col>12802</xdr:col>
                <xdr:colOff>200025</xdr:colOff>
                <xdr:row>458741</xdr:row>
                <xdr:rowOff>95250</xdr:rowOff>
              </from>
              <to>
                <xdr:col>12808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856" r:id="rId813"/>
      </mc:Fallback>
    </mc:AlternateContent>
    <mc:AlternateContent xmlns:mc="http://schemas.openxmlformats.org/markup-compatibility/2006">
      <mc:Choice Requires="x14">
        <oleObject progId="Equation.3" shapeId="2857" r:id="rId814">
          <objectPr defaultSize="0" autoPict="0" r:id="rId7">
            <anchor moveWithCells="1" sizeWithCells="1">
              <from>
                <xdr:col>12802</xdr:col>
                <xdr:colOff>200025</xdr:colOff>
                <xdr:row>524277</xdr:row>
                <xdr:rowOff>95250</xdr:rowOff>
              </from>
              <to>
                <xdr:col>12808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857" r:id="rId814"/>
      </mc:Fallback>
    </mc:AlternateContent>
    <mc:AlternateContent xmlns:mc="http://schemas.openxmlformats.org/markup-compatibility/2006">
      <mc:Choice Requires="x14">
        <oleObject progId="Equation.3" shapeId="2858" r:id="rId815">
          <objectPr defaultSize="0" autoPict="0" r:id="rId7">
            <anchor moveWithCells="1" sizeWithCells="1">
              <from>
                <xdr:col>12802</xdr:col>
                <xdr:colOff>200025</xdr:colOff>
                <xdr:row>589813</xdr:row>
                <xdr:rowOff>95250</xdr:rowOff>
              </from>
              <to>
                <xdr:col>12808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858" r:id="rId815"/>
      </mc:Fallback>
    </mc:AlternateContent>
    <mc:AlternateContent xmlns:mc="http://schemas.openxmlformats.org/markup-compatibility/2006">
      <mc:Choice Requires="x14">
        <oleObject progId="Equation.3" shapeId="2859" r:id="rId816">
          <objectPr defaultSize="0" autoPict="0" r:id="rId7">
            <anchor moveWithCells="1" sizeWithCells="1">
              <from>
                <xdr:col>12802</xdr:col>
                <xdr:colOff>200025</xdr:colOff>
                <xdr:row>655349</xdr:row>
                <xdr:rowOff>95250</xdr:rowOff>
              </from>
              <to>
                <xdr:col>12808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859" r:id="rId816"/>
      </mc:Fallback>
    </mc:AlternateContent>
    <mc:AlternateContent xmlns:mc="http://schemas.openxmlformats.org/markup-compatibility/2006">
      <mc:Choice Requires="x14">
        <oleObject progId="Equation.3" shapeId="2860" r:id="rId817">
          <objectPr defaultSize="0" autoPict="0" r:id="rId7">
            <anchor moveWithCells="1" sizeWithCells="1">
              <from>
                <xdr:col>12802</xdr:col>
                <xdr:colOff>200025</xdr:colOff>
                <xdr:row>720885</xdr:row>
                <xdr:rowOff>95250</xdr:rowOff>
              </from>
              <to>
                <xdr:col>12808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860" r:id="rId817"/>
      </mc:Fallback>
    </mc:AlternateContent>
    <mc:AlternateContent xmlns:mc="http://schemas.openxmlformats.org/markup-compatibility/2006">
      <mc:Choice Requires="x14">
        <oleObject progId="Equation.3" shapeId="2861" r:id="rId818">
          <objectPr defaultSize="0" autoPict="0" r:id="rId7">
            <anchor moveWithCells="1" sizeWithCells="1">
              <from>
                <xdr:col>12802</xdr:col>
                <xdr:colOff>200025</xdr:colOff>
                <xdr:row>786421</xdr:row>
                <xdr:rowOff>95250</xdr:rowOff>
              </from>
              <to>
                <xdr:col>12808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861" r:id="rId818"/>
      </mc:Fallback>
    </mc:AlternateContent>
    <mc:AlternateContent xmlns:mc="http://schemas.openxmlformats.org/markup-compatibility/2006">
      <mc:Choice Requires="x14">
        <oleObject progId="Equation.3" shapeId="2862" r:id="rId819">
          <objectPr defaultSize="0" autoPict="0" r:id="rId7">
            <anchor moveWithCells="1" sizeWithCells="1">
              <from>
                <xdr:col>12802</xdr:col>
                <xdr:colOff>200025</xdr:colOff>
                <xdr:row>851957</xdr:row>
                <xdr:rowOff>95250</xdr:rowOff>
              </from>
              <to>
                <xdr:col>12808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862" r:id="rId819"/>
      </mc:Fallback>
    </mc:AlternateContent>
    <mc:AlternateContent xmlns:mc="http://schemas.openxmlformats.org/markup-compatibility/2006">
      <mc:Choice Requires="x14">
        <oleObject progId="Equation.3" shapeId="2863" r:id="rId820">
          <objectPr defaultSize="0" autoPict="0" r:id="rId7">
            <anchor moveWithCells="1" sizeWithCells="1">
              <from>
                <xdr:col>12802</xdr:col>
                <xdr:colOff>200025</xdr:colOff>
                <xdr:row>917493</xdr:row>
                <xdr:rowOff>95250</xdr:rowOff>
              </from>
              <to>
                <xdr:col>12808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863" r:id="rId820"/>
      </mc:Fallback>
    </mc:AlternateContent>
    <mc:AlternateContent xmlns:mc="http://schemas.openxmlformats.org/markup-compatibility/2006">
      <mc:Choice Requires="x14">
        <oleObject progId="Equation.3" shapeId="2864" r:id="rId821">
          <objectPr defaultSize="0" autoPict="0" r:id="rId7">
            <anchor moveWithCells="1" sizeWithCells="1">
              <from>
                <xdr:col>12802</xdr:col>
                <xdr:colOff>200025</xdr:colOff>
                <xdr:row>983029</xdr:row>
                <xdr:rowOff>95250</xdr:rowOff>
              </from>
              <to>
                <xdr:col>12808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864" r:id="rId821"/>
      </mc:Fallback>
    </mc:AlternateContent>
    <mc:AlternateContent xmlns:mc="http://schemas.openxmlformats.org/markup-compatibility/2006">
      <mc:Choice Requires="x14">
        <oleObject progId="Equation.3" shapeId="2865" r:id="rId822">
          <objectPr defaultSize="0" autoPict="0" r:id="rId7">
            <anchor moveWithCells="1" sizeWithCells="1">
              <from>
                <xdr:col>13058</xdr:col>
                <xdr:colOff>200025</xdr:colOff>
                <xdr:row>10</xdr:row>
                <xdr:rowOff>95250</xdr:rowOff>
              </from>
              <to>
                <xdr:col>13064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865" r:id="rId822"/>
      </mc:Fallback>
    </mc:AlternateContent>
    <mc:AlternateContent xmlns:mc="http://schemas.openxmlformats.org/markup-compatibility/2006">
      <mc:Choice Requires="x14">
        <oleObject progId="Equation.3" shapeId="2866" r:id="rId823">
          <objectPr defaultSize="0" autoPict="0" r:id="rId7">
            <anchor moveWithCells="1" sizeWithCells="1">
              <from>
                <xdr:col>13058</xdr:col>
                <xdr:colOff>200025</xdr:colOff>
                <xdr:row>65525</xdr:row>
                <xdr:rowOff>95250</xdr:rowOff>
              </from>
              <to>
                <xdr:col>13064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866" r:id="rId823"/>
      </mc:Fallback>
    </mc:AlternateContent>
    <mc:AlternateContent xmlns:mc="http://schemas.openxmlformats.org/markup-compatibility/2006">
      <mc:Choice Requires="x14">
        <oleObject progId="Equation.3" shapeId="2867" r:id="rId824">
          <objectPr defaultSize="0" autoPict="0" r:id="rId7">
            <anchor moveWithCells="1" sizeWithCells="1">
              <from>
                <xdr:col>13058</xdr:col>
                <xdr:colOff>200025</xdr:colOff>
                <xdr:row>131061</xdr:row>
                <xdr:rowOff>95250</xdr:rowOff>
              </from>
              <to>
                <xdr:col>13064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867" r:id="rId824"/>
      </mc:Fallback>
    </mc:AlternateContent>
    <mc:AlternateContent xmlns:mc="http://schemas.openxmlformats.org/markup-compatibility/2006">
      <mc:Choice Requires="x14">
        <oleObject progId="Equation.3" shapeId="2868" r:id="rId825">
          <objectPr defaultSize="0" autoPict="0" r:id="rId7">
            <anchor moveWithCells="1" sizeWithCells="1">
              <from>
                <xdr:col>13058</xdr:col>
                <xdr:colOff>200025</xdr:colOff>
                <xdr:row>196597</xdr:row>
                <xdr:rowOff>95250</xdr:rowOff>
              </from>
              <to>
                <xdr:col>13064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868" r:id="rId825"/>
      </mc:Fallback>
    </mc:AlternateContent>
    <mc:AlternateContent xmlns:mc="http://schemas.openxmlformats.org/markup-compatibility/2006">
      <mc:Choice Requires="x14">
        <oleObject progId="Equation.3" shapeId="2869" r:id="rId826">
          <objectPr defaultSize="0" autoPict="0" r:id="rId7">
            <anchor moveWithCells="1" sizeWithCells="1">
              <from>
                <xdr:col>13058</xdr:col>
                <xdr:colOff>200025</xdr:colOff>
                <xdr:row>262133</xdr:row>
                <xdr:rowOff>95250</xdr:rowOff>
              </from>
              <to>
                <xdr:col>13064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869" r:id="rId826"/>
      </mc:Fallback>
    </mc:AlternateContent>
    <mc:AlternateContent xmlns:mc="http://schemas.openxmlformats.org/markup-compatibility/2006">
      <mc:Choice Requires="x14">
        <oleObject progId="Equation.3" shapeId="2870" r:id="rId827">
          <objectPr defaultSize="0" autoPict="0" r:id="rId7">
            <anchor moveWithCells="1" sizeWithCells="1">
              <from>
                <xdr:col>13058</xdr:col>
                <xdr:colOff>200025</xdr:colOff>
                <xdr:row>327669</xdr:row>
                <xdr:rowOff>95250</xdr:rowOff>
              </from>
              <to>
                <xdr:col>13064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870" r:id="rId827"/>
      </mc:Fallback>
    </mc:AlternateContent>
    <mc:AlternateContent xmlns:mc="http://schemas.openxmlformats.org/markup-compatibility/2006">
      <mc:Choice Requires="x14">
        <oleObject progId="Equation.3" shapeId="2871" r:id="rId828">
          <objectPr defaultSize="0" autoPict="0" r:id="rId7">
            <anchor moveWithCells="1" sizeWithCells="1">
              <from>
                <xdr:col>13058</xdr:col>
                <xdr:colOff>200025</xdr:colOff>
                <xdr:row>393205</xdr:row>
                <xdr:rowOff>95250</xdr:rowOff>
              </from>
              <to>
                <xdr:col>13064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871" r:id="rId828"/>
      </mc:Fallback>
    </mc:AlternateContent>
    <mc:AlternateContent xmlns:mc="http://schemas.openxmlformats.org/markup-compatibility/2006">
      <mc:Choice Requires="x14">
        <oleObject progId="Equation.3" shapeId="2872" r:id="rId829">
          <objectPr defaultSize="0" autoPict="0" r:id="rId7">
            <anchor moveWithCells="1" sizeWithCells="1">
              <from>
                <xdr:col>13058</xdr:col>
                <xdr:colOff>200025</xdr:colOff>
                <xdr:row>458741</xdr:row>
                <xdr:rowOff>95250</xdr:rowOff>
              </from>
              <to>
                <xdr:col>13064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872" r:id="rId829"/>
      </mc:Fallback>
    </mc:AlternateContent>
    <mc:AlternateContent xmlns:mc="http://schemas.openxmlformats.org/markup-compatibility/2006">
      <mc:Choice Requires="x14">
        <oleObject progId="Equation.3" shapeId="2873" r:id="rId830">
          <objectPr defaultSize="0" autoPict="0" r:id="rId7">
            <anchor moveWithCells="1" sizeWithCells="1">
              <from>
                <xdr:col>13058</xdr:col>
                <xdr:colOff>200025</xdr:colOff>
                <xdr:row>524277</xdr:row>
                <xdr:rowOff>95250</xdr:rowOff>
              </from>
              <to>
                <xdr:col>13064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873" r:id="rId830"/>
      </mc:Fallback>
    </mc:AlternateContent>
    <mc:AlternateContent xmlns:mc="http://schemas.openxmlformats.org/markup-compatibility/2006">
      <mc:Choice Requires="x14">
        <oleObject progId="Equation.3" shapeId="2874" r:id="rId831">
          <objectPr defaultSize="0" autoPict="0" r:id="rId7">
            <anchor moveWithCells="1" sizeWithCells="1">
              <from>
                <xdr:col>13058</xdr:col>
                <xdr:colOff>200025</xdr:colOff>
                <xdr:row>589813</xdr:row>
                <xdr:rowOff>95250</xdr:rowOff>
              </from>
              <to>
                <xdr:col>13064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874" r:id="rId831"/>
      </mc:Fallback>
    </mc:AlternateContent>
    <mc:AlternateContent xmlns:mc="http://schemas.openxmlformats.org/markup-compatibility/2006">
      <mc:Choice Requires="x14">
        <oleObject progId="Equation.3" shapeId="2875" r:id="rId832">
          <objectPr defaultSize="0" autoPict="0" r:id="rId7">
            <anchor moveWithCells="1" sizeWithCells="1">
              <from>
                <xdr:col>13058</xdr:col>
                <xdr:colOff>200025</xdr:colOff>
                <xdr:row>655349</xdr:row>
                <xdr:rowOff>95250</xdr:rowOff>
              </from>
              <to>
                <xdr:col>13064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875" r:id="rId832"/>
      </mc:Fallback>
    </mc:AlternateContent>
    <mc:AlternateContent xmlns:mc="http://schemas.openxmlformats.org/markup-compatibility/2006">
      <mc:Choice Requires="x14">
        <oleObject progId="Equation.3" shapeId="2876" r:id="rId833">
          <objectPr defaultSize="0" autoPict="0" r:id="rId7">
            <anchor moveWithCells="1" sizeWithCells="1">
              <from>
                <xdr:col>13058</xdr:col>
                <xdr:colOff>200025</xdr:colOff>
                <xdr:row>720885</xdr:row>
                <xdr:rowOff>95250</xdr:rowOff>
              </from>
              <to>
                <xdr:col>13064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876" r:id="rId833"/>
      </mc:Fallback>
    </mc:AlternateContent>
    <mc:AlternateContent xmlns:mc="http://schemas.openxmlformats.org/markup-compatibility/2006">
      <mc:Choice Requires="x14">
        <oleObject progId="Equation.3" shapeId="2877" r:id="rId834">
          <objectPr defaultSize="0" autoPict="0" r:id="rId7">
            <anchor moveWithCells="1" sizeWithCells="1">
              <from>
                <xdr:col>13058</xdr:col>
                <xdr:colOff>200025</xdr:colOff>
                <xdr:row>786421</xdr:row>
                <xdr:rowOff>95250</xdr:rowOff>
              </from>
              <to>
                <xdr:col>13064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877" r:id="rId834"/>
      </mc:Fallback>
    </mc:AlternateContent>
    <mc:AlternateContent xmlns:mc="http://schemas.openxmlformats.org/markup-compatibility/2006">
      <mc:Choice Requires="x14">
        <oleObject progId="Equation.3" shapeId="2878" r:id="rId835">
          <objectPr defaultSize="0" autoPict="0" r:id="rId7">
            <anchor moveWithCells="1" sizeWithCells="1">
              <from>
                <xdr:col>13058</xdr:col>
                <xdr:colOff>200025</xdr:colOff>
                <xdr:row>851957</xdr:row>
                <xdr:rowOff>95250</xdr:rowOff>
              </from>
              <to>
                <xdr:col>13064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878" r:id="rId835"/>
      </mc:Fallback>
    </mc:AlternateContent>
    <mc:AlternateContent xmlns:mc="http://schemas.openxmlformats.org/markup-compatibility/2006">
      <mc:Choice Requires="x14">
        <oleObject progId="Equation.3" shapeId="2879" r:id="rId836">
          <objectPr defaultSize="0" autoPict="0" r:id="rId7">
            <anchor moveWithCells="1" sizeWithCells="1">
              <from>
                <xdr:col>13058</xdr:col>
                <xdr:colOff>200025</xdr:colOff>
                <xdr:row>917493</xdr:row>
                <xdr:rowOff>95250</xdr:rowOff>
              </from>
              <to>
                <xdr:col>13064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879" r:id="rId836"/>
      </mc:Fallback>
    </mc:AlternateContent>
    <mc:AlternateContent xmlns:mc="http://schemas.openxmlformats.org/markup-compatibility/2006">
      <mc:Choice Requires="x14">
        <oleObject progId="Equation.3" shapeId="2880" r:id="rId837">
          <objectPr defaultSize="0" autoPict="0" r:id="rId7">
            <anchor moveWithCells="1" sizeWithCells="1">
              <from>
                <xdr:col>13058</xdr:col>
                <xdr:colOff>200025</xdr:colOff>
                <xdr:row>983029</xdr:row>
                <xdr:rowOff>95250</xdr:rowOff>
              </from>
              <to>
                <xdr:col>13064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880" r:id="rId837"/>
      </mc:Fallback>
    </mc:AlternateContent>
    <mc:AlternateContent xmlns:mc="http://schemas.openxmlformats.org/markup-compatibility/2006">
      <mc:Choice Requires="x14">
        <oleObject progId="Equation.3" shapeId="2881" r:id="rId838">
          <objectPr defaultSize="0" autoPict="0" r:id="rId7">
            <anchor moveWithCells="1" sizeWithCells="1">
              <from>
                <xdr:col>13314</xdr:col>
                <xdr:colOff>200025</xdr:colOff>
                <xdr:row>10</xdr:row>
                <xdr:rowOff>95250</xdr:rowOff>
              </from>
              <to>
                <xdr:col>13320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881" r:id="rId838"/>
      </mc:Fallback>
    </mc:AlternateContent>
    <mc:AlternateContent xmlns:mc="http://schemas.openxmlformats.org/markup-compatibility/2006">
      <mc:Choice Requires="x14">
        <oleObject progId="Equation.3" shapeId="2882" r:id="rId839">
          <objectPr defaultSize="0" autoPict="0" r:id="rId7">
            <anchor moveWithCells="1" sizeWithCells="1">
              <from>
                <xdr:col>13314</xdr:col>
                <xdr:colOff>200025</xdr:colOff>
                <xdr:row>65525</xdr:row>
                <xdr:rowOff>95250</xdr:rowOff>
              </from>
              <to>
                <xdr:col>13320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882" r:id="rId839"/>
      </mc:Fallback>
    </mc:AlternateContent>
    <mc:AlternateContent xmlns:mc="http://schemas.openxmlformats.org/markup-compatibility/2006">
      <mc:Choice Requires="x14">
        <oleObject progId="Equation.3" shapeId="2883" r:id="rId840">
          <objectPr defaultSize="0" autoPict="0" r:id="rId7">
            <anchor moveWithCells="1" sizeWithCells="1">
              <from>
                <xdr:col>13314</xdr:col>
                <xdr:colOff>200025</xdr:colOff>
                <xdr:row>131061</xdr:row>
                <xdr:rowOff>95250</xdr:rowOff>
              </from>
              <to>
                <xdr:col>13320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883" r:id="rId840"/>
      </mc:Fallback>
    </mc:AlternateContent>
    <mc:AlternateContent xmlns:mc="http://schemas.openxmlformats.org/markup-compatibility/2006">
      <mc:Choice Requires="x14">
        <oleObject progId="Equation.3" shapeId="2884" r:id="rId841">
          <objectPr defaultSize="0" autoPict="0" r:id="rId7">
            <anchor moveWithCells="1" sizeWithCells="1">
              <from>
                <xdr:col>13314</xdr:col>
                <xdr:colOff>200025</xdr:colOff>
                <xdr:row>196597</xdr:row>
                <xdr:rowOff>95250</xdr:rowOff>
              </from>
              <to>
                <xdr:col>13320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884" r:id="rId841"/>
      </mc:Fallback>
    </mc:AlternateContent>
    <mc:AlternateContent xmlns:mc="http://schemas.openxmlformats.org/markup-compatibility/2006">
      <mc:Choice Requires="x14">
        <oleObject progId="Equation.3" shapeId="2885" r:id="rId842">
          <objectPr defaultSize="0" autoPict="0" r:id="rId7">
            <anchor moveWithCells="1" sizeWithCells="1">
              <from>
                <xdr:col>13314</xdr:col>
                <xdr:colOff>200025</xdr:colOff>
                <xdr:row>262133</xdr:row>
                <xdr:rowOff>95250</xdr:rowOff>
              </from>
              <to>
                <xdr:col>13320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885" r:id="rId842"/>
      </mc:Fallback>
    </mc:AlternateContent>
    <mc:AlternateContent xmlns:mc="http://schemas.openxmlformats.org/markup-compatibility/2006">
      <mc:Choice Requires="x14">
        <oleObject progId="Equation.3" shapeId="2886" r:id="rId843">
          <objectPr defaultSize="0" autoPict="0" r:id="rId7">
            <anchor moveWithCells="1" sizeWithCells="1">
              <from>
                <xdr:col>13314</xdr:col>
                <xdr:colOff>200025</xdr:colOff>
                <xdr:row>327669</xdr:row>
                <xdr:rowOff>95250</xdr:rowOff>
              </from>
              <to>
                <xdr:col>13320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886" r:id="rId843"/>
      </mc:Fallback>
    </mc:AlternateContent>
    <mc:AlternateContent xmlns:mc="http://schemas.openxmlformats.org/markup-compatibility/2006">
      <mc:Choice Requires="x14">
        <oleObject progId="Equation.3" shapeId="2887" r:id="rId844">
          <objectPr defaultSize="0" autoPict="0" r:id="rId7">
            <anchor moveWithCells="1" sizeWithCells="1">
              <from>
                <xdr:col>13314</xdr:col>
                <xdr:colOff>200025</xdr:colOff>
                <xdr:row>393205</xdr:row>
                <xdr:rowOff>95250</xdr:rowOff>
              </from>
              <to>
                <xdr:col>13320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887" r:id="rId844"/>
      </mc:Fallback>
    </mc:AlternateContent>
    <mc:AlternateContent xmlns:mc="http://schemas.openxmlformats.org/markup-compatibility/2006">
      <mc:Choice Requires="x14">
        <oleObject progId="Equation.3" shapeId="2888" r:id="rId845">
          <objectPr defaultSize="0" autoPict="0" r:id="rId7">
            <anchor moveWithCells="1" sizeWithCells="1">
              <from>
                <xdr:col>13314</xdr:col>
                <xdr:colOff>200025</xdr:colOff>
                <xdr:row>458741</xdr:row>
                <xdr:rowOff>95250</xdr:rowOff>
              </from>
              <to>
                <xdr:col>13320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888" r:id="rId845"/>
      </mc:Fallback>
    </mc:AlternateContent>
    <mc:AlternateContent xmlns:mc="http://schemas.openxmlformats.org/markup-compatibility/2006">
      <mc:Choice Requires="x14">
        <oleObject progId="Equation.3" shapeId="2889" r:id="rId846">
          <objectPr defaultSize="0" autoPict="0" r:id="rId7">
            <anchor moveWithCells="1" sizeWithCells="1">
              <from>
                <xdr:col>13314</xdr:col>
                <xdr:colOff>200025</xdr:colOff>
                <xdr:row>524277</xdr:row>
                <xdr:rowOff>95250</xdr:rowOff>
              </from>
              <to>
                <xdr:col>13320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889" r:id="rId846"/>
      </mc:Fallback>
    </mc:AlternateContent>
    <mc:AlternateContent xmlns:mc="http://schemas.openxmlformats.org/markup-compatibility/2006">
      <mc:Choice Requires="x14">
        <oleObject progId="Equation.3" shapeId="2890" r:id="rId847">
          <objectPr defaultSize="0" autoPict="0" r:id="rId7">
            <anchor moveWithCells="1" sizeWithCells="1">
              <from>
                <xdr:col>13314</xdr:col>
                <xdr:colOff>200025</xdr:colOff>
                <xdr:row>589813</xdr:row>
                <xdr:rowOff>95250</xdr:rowOff>
              </from>
              <to>
                <xdr:col>13320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890" r:id="rId847"/>
      </mc:Fallback>
    </mc:AlternateContent>
    <mc:AlternateContent xmlns:mc="http://schemas.openxmlformats.org/markup-compatibility/2006">
      <mc:Choice Requires="x14">
        <oleObject progId="Equation.3" shapeId="2891" r:id="rId848">
          <objectPr defaultSize="0" autoPict="0" r:id="rId7">
            <anchor moveWithCells="1" sizeWithCells="1">
              <from>
                <xdr:col>13314</xdr:col>
                <xdr:colOff>200025</xdr:colOff>
                <xdr:row>655349</xdr:row>
                <xdr:rowOff>95250</xdr:rowOff>
              </from>
              <to>
                <xdr:col>13320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891" r:id="rId848"/>
      </mc:Fallback>
    </mc:AlternateContent>
    <mc:AlternateContent xmlns:mc="http://schemas.openxmlformats.org/markup-compatibility/2006">
      <mc:Choice Requires="x14">
        <oleObject progId="Equation.3" shapeId="2892" r:id="rId849">
          <objectPr defaultSize="0" autoPict="0" r:id="rId7">
            <anchor moveWithCells="1" sizeWithCells="1">
              <from>
                <xdr:col>13314</xdr:col>
                <xdr:colOff>200025</xdr:colOff>
                <xdr:row>720885</xdr:row>
                <xdr:rowOff>95250</xdr:rowOff>
              </from>
              <to>
                <xdr:col>13320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892" r:id="rId849"/>
      </mc:Fallback>
    </mc:AlternateContent>
    <mc:AlternateContent xmlns:mc="http://schemas.openxmlformats.org/markup-compatibility/2006">
      <mc:Choice Requires="x14">
        <oleObject progId="Equation.3" shapeId="2893" r:id="rId850">
          <objectPr defaultSize="0" autoPict="0" r:id="rId7">
            <anchor moveWithCells="1" sizeWithCells="1">
              <from>
                <xdr:col>13314</xdr:col>
                <xdr:colOff>200025</xdr:colOff>
                <xdr:row>786421</xdr:row>
                <xdr:rowOff>95250</xdr:rowOff>
              </from>
              <to>
                <xdr:col>13320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893" r:id="rId850"/>
      </mc:Fallback>
    </mc:AlternateContent>
    <mc:AlternateContent xmlns:mc="http://schemas.openxmlformats.org/markup-compatibility/2006">
      <mc:Choice Requires="x14">
        <oleObject progId="Equation.3" shapeId="2894" r:id="rId851">
          <objectPr defaultSize="0" autoPict="0" r:id="rId7">
            <anchor moveWithCells="1" sizeWithCells="1">
              <from>
                <xdr:col>13314</xdr:col>
                <xdr:colOff>200025</xdr:colOff>
                <xdr:row>851957</xdr:row>
                <xdr:rowOff>95250</xdr:rowOff>
              </from>
              <to>
                <xdr:col>13320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894" r:id="rId851"/>
      </mc:Fallback>
    </mc:AlternateContent>
    <mc:AlternateContent xmlns:mc="http://schemas.openxmlformats.org/markup-compatibility/2006">
      <mc:Choice Requires="x14">
        <oleObject progId="Equation.3" shapeId="2895" r:id="rId852">
          <objectPr defaultSize="0" autoPict="0" r:id="rId7">
            <anchor moveWithCells="1" sizeWithCells="1">
              <from>
                <xdr:col>13314</xdr:col>
                <xdr:colOff>200025</xdr:colOff>
                <xdr:row>917493</xdr:row>
                <xdr:rowOff>95250</xdr:rowOff>
              </from>
              <to>
                <xdr:col>13320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895" r:id="rId852"/>
      </mc:Fallback>
    </mc:AlternateContent>
    <mc:AlternateContent xmlns:mc="http://schemas.openxmlformats.org/markup-compatibility/2006">
      <mc:Choice Requires="x14">
        <oleObject progId="Equation.3" shapeId="2896" r:id="rId853">
          <objectPr defaultSize="0" autoPict="0" r:id="rId7">
            <anchor moveWithCells="1" sizeWithCells="1">
              <from>
                <xdr:col>13314</xdr:col>
                <xdr:colOff>200025</xdr:colOff>
                <xdr:row>983029</xdr:row>
                <xdr:rowOff>95250</xdr:rowOff>
              </from>
              <to>
                <xdr:col>13320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896" r:id="rId853"/>
      </mc:Fallback>
    </mc:AlternateContent>
    <mc:AlternateContent xmlns:mc="http://schemas.openxmlformats.org/markup-compatibility/2006">
      <mc:Choice Requires="x14">
        <oleObject progId="Equation.3" shapeId="2897" r:id="rId854">
          <objectPr defaultSize="0" autoPict="0" r:id="rId7">
            <anchor moveWithCells="1" sizeWithCells="1">
              <from>
                <xdr:col>13570</xdr:col>
                <xdr:colOff>200025</xdr:colOff>
                <xdr:row>10</xdr:row>
                <xdr:rowOff>95250</xdr:rowOff>
              </from>
              <to>
                <xdr:col>13576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897" r:id="rId854"/>
      </mc:Fallback>
    </mc:AlternateContent>
    <mc:AlternateContent xmlns:mc="http://schemas.openxmlformats.org/markup-compatibility/2006">
      <mc:Choice Requires="x14">
        <oleObject progId="Equation.3" shapeId="2898" r:id="rId855">
          <objectPr defaultSize="0" autoPict="0" r:id="rId7">
            <anchor moveWithCells="1" sizeWithCells="1">
              <from>
                <xdr:col>13570</xdr:col>
                <xdr:colOff>200025</xdr:colOff>
                <xdr:row>65525</xdr:row>
                <xdr:rowOff>95250</xdr:rowOff>
              </from>
              <to>
                <xdr:col>13576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898" r:id="rId855"/>
      </mc:Fallback>
    </mc:AlternateContent>
    <mc:AlternateContent xmlns:mc="http://schemas.openxmlformats.org/markup-compatibility/2006">
      <mc:Choice Requires="x14">
        <oleObject progId="Equation.3" shapeId="2899" r:id="rId856">
          <objectPr defaultSize="0" autoPict="0" r:id="rId7">
            <anchor moveWithCells="1" sizeWithCells="1">
              <from>
                <xdr:col>13570</xdr:col>
                <xdr:colOff>200025</xdr:colOff>
                <xdr:row>131061</xdr:row>
                <xdr:rowOff>95250</xdr:rowOff>
              </from>
              <to>
                <xdr:col>13576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899" r:id="rId856"/>
      </mc:Fallback>
    </mc:AlternateContent>
    <mc:AlternateContent xmlns:mc="http://schemas.openxmlformats.org/markup-compatibility/2006">
      <mc:Choice Requires="x14">
        <oleObject progId="Equation.3" shapeId="2900" r:id="rId857">
          <objectPr defaultSize="0" autoPict="0" r:id="rId7">
            <anchor moveWithCells="1" sizeWithCells="1">
              <from>
                <xdr:col>13570</xdr:col>
                <xdr:colOff>200025</xdr:colOff>
                <xdr:row>196597</xdr:row>
                <xdr:rowOff>95250</xdr:rowOff>
              </from>
              <to>
                <xdr:col>13576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900" r:id="rId857"/>
      </mc:Fallback>
    </mc:AlternateContent>
    <mc:AlternateContent xmlns:mc="http://schemas.openxmlformats.org/markup-compatibility/2006">
      <mc:Choice Requires="x14">
        <oleObject progId="Equation.3" shapeId="2901" r:id="rId858">
          <objectPr defaultSize="0" autoPict="0" r:id="rId7">
            <anchor moveWithCells="1" sizeWithCells="1">
              <from>
                <xdr:col>13570</xdr:col>
                <xdr:colOff>200025</xdr:colOff>
                <xdr:row>262133</xdr:row>
                <xdr:rowOff>95250</xdr:rowOff>
              </from>
              <to>
                <xdr:col>13576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901" r:id="rId858"/>
      </mc:Fallback>
    </mc:AlternateContent>
    <mc:AlternateContent xmlns:mc="http://schemas.openxmlformats.org/markup-compatibility/2006">
      <mc:Choice Requires="x14">
        <oleObject progId="Equation.3" shapeId="2902" r:id="rId859">
          <objectPr defaultSize="0" autoPict="0" r:id="rId7">
            <anchor moveWithCells="1" sizeWithCells="1">
              <from>
                <xdr:col>13570</xdr:col>
                <xdr:colOff>200025</xdr:colOff>
                <xdr:row>327669</xdr:row>
                <xdr:rowOff>95250</xdr:rowOff>
              </from>
              <to>
                <xdr:col>13576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902" r:id="rId859"/>
      </mc:Fallback>
    </mc:AlternateContent>
    <mc:AlternateContent xmlns:mc="http://schemas.openxmlformats.org/markup-compatibility/2006">
      <mc:Choice Requires="x14">
        <oleObject progId="Equation.3" shapeId="2903" r:id="rId860">
          <objectPr defaultSize="0" autoPict="0" r:id="rId7">
            <anchor moveWithCells="1" sizeWithCells="1">
              <from>
                <xdr:col>13570</xdr:col>
                <xdr:colOff>200025</xdr:colOff>
                <xdr:row>393205</xdr:row>
                <xdr:rowOff>95250</xdr:rowOff>
              </from>
              <to>
                <xdr:col>13576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903" r:id="rId860"/>
      </mc:Fallback>
    </mc:AlternateContent>
    <mc:AlternateContent xmlns:mc="http://schemas.openxmlformats.org/markup-compatibility/2006">
      <mc:Choice Requires="x14">
        <oleObject progId="Equation.3" shapeId="2904" r:id="rId861">
          <objectPr defaultSize="0" autoPict="0" r:id="rId7">
            <anchor moveWithCells="1" sizeWithCells="1">
              <from>
                <xdr:col>13570</xdr:col>
                <xdr:colOff>200025</xdr:colOff>
                <xdr:row>458741</xdr:row>
                <xdr:rowOff>95250</xdr:rowOff>
              </from>
              <to>
                <xdr:col>13576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904" r:id="rId861"/>
      </mc:Fallback>
    </mc:AlternateContent>
    <mc:AlternateContent xmlns:mc="http://schemas.openxmlformats.org/markup-compatibility/2006">
      <mc:Choice Requires="x14">
        <oleObject progId="Equation.3" shapeId="2905" r:id="rId862">
          <objectPr defaultSize="0" autoPict="0" r:id="rId7">
            <anchor moveWithCells="1" sizeWithCells="1">
              <from>
                <xdr:col>13570</xdr:col>
                <xdr:colOff>200025</xdr:colOff>
                <xdr:row>524277</xdr:row>
                <xdr:rowOff>95250</xdr:rowOff>
              </from>
              <to>
                <xdr:col>13576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905" r:id="rId862"/>
      </mc:Fallback>
    </mc:AlternateContent>
    <mc:AlternateContent xmlns:mc="http://schemas.openxmlformats.org/markup-compatibility/2006">
      <mc:Choice Requires="x14">
        <oleObject progId="Equation.3" shapeId="2906" r:id="rId863">
          <objectPr defaultSize="0" autoPict="0" r:id="rId7">
            <anchor moveWithCells="1" sizeWithCells="1">
              <from>
                <xdr:col>13570</xdr:col>
                <xdr:colOff>200025</xdr:colOff>
                <xdr:row>589813</xdr:row>
                <xdr:rowOff>95250</xdr:rowOff>
              </from>
              <to>
                <xdr:col>13576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906" r:id="rId863"/>
      </mc:Fallback>
    </mc:AlternateContent>
    <mc:AlternateContent xmlns:mc="http://schemas.openxmlformats.org/markup-compatibility/2006">
      <mc:Choice Requires="x14">
        <oleObject progId="Equation.3" shapeId="2907" r:id="rId864">
          <objectPr defaultSize="0" autoPict="0" r:id="rId7">
            <anchor moveWithCells="1" sizeWithCells="1">
              <from>
                <xdr:col>13570</xdr:col>
                <xdr:colOff>200025</xdr:colOff>
                <xdr:row>655349</xdr:row>
                <xdr:rowOff>95250</xdr:rowOff>
              </from>
              <to>
                <xdr:col>13576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907" r:id="rId864"/>
      </mc:Fallback>
    </mc:AlternateContent>
    <mc:AlternateContent xmlns:mc="http://schemas.openxmlformats.org/markup-compatibility/2006">
      <mc:Choice Requires="x14">
        <oleObject progId="Equation.3" shapeId="2908" r:id="rId865">
          <objectPr defaultSize="0" autoPict="0" r:id="rId7">
            <anchor moveWithCells="1" sizeWithCells="1">
              <from>
                <xdr:col>13570</xdr:col>
                <xdr:colOff>200025</xdr:colOff>
                <xdr:row>720885</xdr:row>
                <xdr:rowOff>95250</xdr:rowOff>
              </from>
              <to>
                <xdr:col>13576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908" r:id="rId865"/>
      </mc:Fallback>
    </mc:AlternateContent>
    <mc:AlternateContent xmlns:mc="http://schemas.openxmlformats.org/markup-compatibility/2006">
      <mc:Choice Requires="x14">
        <oleObject progId="Equation.3" shapeId="2909" r:id="rId866">
          <objectPr defaultSize="0" autoPict="0" r:id="rId7">
            <anchor moveWithCells="1" sizeWithCells="1">
              <from>
                <xdr:col>13570</xdr:col>
                <xdr:colOff>200025</xdr:colOff>
                <xdr:row>786421</xdr:row>
                <xdr:rowOff>95250</xdr:rowOff>
              </from>
              <to>
                <xdr:col>13576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909" r:id="rId866"/>
      </mc:Fallback>
    </mc:AlternateContent>
    <mc:AlternateContent xmlns:mc="http://schemas.openxmlformats.org/markup-compatibility/2006">
      <mc:Choice Requires="x14">
        <oleObject progId="Equation.3" shapeId="2910" r:id="rId867">
          <objectPr defaultSize="0" autoPict="0" r:id="rId7">
            <anchor moveWithCells="1" sizeWithCells="1">
              <from>
                <xdr:col>13570</xdr:col>
                <xdr:colOff>200025</xdr:colOff>
                <xdr:row>851957</xdr:row>
                <xdr:rowOff>95250</xdr:rowOff>
              </from>
              <to>
                <xdr:col>13576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910" r:id="rId867"/>
      </mc:Fallback>
    </mc:AlternateContent>
    <mc:AlternateContent xmlns:mc="http://schemas.openxmlformats.org/markup-compatibility/2006">
      <mc:Choice Requires="x14">
        <oleObject progId="Equation.3" shapeId="2911" r:id="rId868">
          <objectPr defaultSize="0" autoPict="0" r:id="rId7">
            <anchor moveWithCells="1" sizeWithCells="1">
              <from>
                <xdr:col>13570</xdr:col>
                <xdr:colOff>200025</xdr:colOff>
                <xdr:row>917493</xdr:row>
                <xdr:rowOff>95250</xdr:rowOff>
              </from>
              <to>
                <xdr:col>13576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911" r:id="rId868"/>
      </mc:Fallback>
    </mc:AlternateContent>
    <mc:AlternateContent xmlns:mc="http://schemas.openxmlformats.org/markup-compatibility/2006">
      <mc:Choice Requires="x14">
        <oleObject progId="Equation.3" shapeId="2912" r:id="rId869">
          <objectPr defaultSize="0" autoPict="0" r:id="rId7">
            <anchor moveWithCells="1" sizeWithCells="1">
              <from>
                <xdr:col>13570</xdr:col>
                <xdr:colOff>200025</xdr:colOff>
                <xdr:row>983029</xdr:row>
                <xdr:rowOff>95250</xdr:rowOff>
              </from>
              <to>
                <xdr:col>13576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912" r:id="rId869"/>
      </mc:Fallback>
    </mc:AlternateContent>
    <mc:AlternateContent xmlns:mc="http://schemas.openxmlformats.org/markup-compatibility/2006">
      <mc:Choice Requires="x14">
        <oleObject progId="Equation.3" shapeId="2913" r:id="rId870">
          <objectPr defaultSize="0" autoPict="0" r:id="rId7">
            <anchor moveWithCells="1" sizeWithCells="1">
              <from>
                <xdr:col>13826</xdr:col>
                <xdr:colOff>200025</xdr:colOff>
                <xdr:row>10</xdr:row>
                <xdr:rowOff>95250</xdr:rowOff>
              </from>
              <to>
                <xdr:col>13832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913" r:id="rId870"/>
      </mc:Fallback>
    </mc:AlternateContent>
    <mc:AlternateContent xmlns:mc="http://schemas.openxmlformats.org/markup-compatibility/2006">
      <mc:Choice Requires="x14">
        <oleObject progId="Equation.3" shapeId="2914" r:id="rId871">
          <objectPr defaultSize="0" autoPict="0" r:id="rId7">
            <anchor moveWithCells="1" sizeWithCells="1">
              <from>
                <xdr:col>13826</xdr:col>
                <xdr:colOff>200025</xdr:colOff>
                <xdr:row>65525</xdr:row>
                <xdr:rowOff>95250</xdr:rowOff>
              </from>
              <to>
                <xdr:col>13832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914" r:id="rId871"/>
      </mc:Fallback>
    </mc:AlternateContent>
    <mc:AlternateContent xmlns:mc="http://schemas.openxmlformats.org/markup-compatibility/2006">
      <mc:Choice Requires="x14">
        <oleObject progId="Equation.3" shapeId="2915" r:id="rId872">
          <objectPr defaultSize="0" autoPict="0" r:id="rId7">
            <anchor moveWithCells="1" sizeWithCells="1">
              <from>
                <xdr:col>13826</xdr:col>
                <xdr:colOff>200025</xdr:colOff>
                <xdr:row>131061</xdr:row>
                <xdr:rowOff>95250</xdr:rowOff>
              </from>
              <to>
                <xdr:col>13832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915" r:id="rId872"/>
      </mc:Fallback>
    </mc:AlternateContent>
    <mc:AlternateContent xmlns:mc="http://schemas.openxmlformats.org/markup-compatibility/2006">
      <mc:Choice Requires="x14">
        <oleObject progId="Equation.3" shapeId="2916" r:id="rId873">
          <objectPr defaultSize="0" autoPict="0" r:id="rId7">
            <anchor moveWithCells="1" sizeWithCells="1">
              <from>
                <xdr:col>13826</xdr:col>
                <xdr:colOff>200025</xdr:colOff>
                <xdr:row>196597</xdr:row>
                <xdr:rowOff>95250</xdr:rowOff>
              </from>
              <to>
                <xdr:col>13832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916" r:id="rId873"/>
      </mc:Fallback>
    </mc:AlternateContent>
    <mc:AlternateContent xmlns:mc="http://schemas.openxmlformats.org/markup-compatibility/2006">
      <mc:Choice Requires="x14">
        <oleObject progId="Equation.3" shapeId="2917" r:id="rId874">
          <objectPr defaultSize="0" autoPict="0" r:id="rId7">
            <anchor moveWithCells="1" sizeWithCells="1">
              <from>
                <xdr:col>13826</xdr:col>
                <xdr:colOff>200025</xdr:colOff>
                <xdr:row>262133</xdr:row>
                <xdr:rowOff>95250</xdr:rowOff>
              </from>
              <to>
                <xdr:col>13832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917" r:id="rId874"/>
      </mc:Fallback>
    </mc:AlternateContent>
    <mc:AlternateContent xmlns:mc="http://schemas.openxmlformats.org/markup-compatibility/2006">
      <mc:Choice Requires="x14">
        <oleObject progId="Equation.3" shapeId="2918" r:id="rId875">
          <objectPr defaultSize="0" autoPict="0" r:id="rId7">
            <anchor moveWithCells="1" sizeWithCells="1">
              <from>
                <xdr:col>13826</xdr:col>
                <xdr:colOff>200025</xdr:colOff>
                <xdr:row>327669</xdr:row>
                <xdr:rowOff>95250</xdr:rowOff>
              </from>
              <to>
                <xdr:col>13832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918" r:id="rId875"/>
      </mc:Fallback>
    </mc:AlternateContent>
    <mc:AlternateContent xmlns:mc="http://schemas.openxmlformats.org/markup-compatibility/2006">
      <mc:Choice Requires="x14">
        <oleObject progId="Equation.3" shapeId="2919" r:id="rId876">
          <objectPr defaultSize="0" autoPict="0" r:id="rId7">
            <anchor moveWithCells="1" sizeWithCells="1">
              <from>
                <xdr:col>13826</xdr:col>
                <xdr:colOff>200025</xdr:colOff>
                <xdr:row>393205</xdr:row>
                <xdr:rowOff>95250</xdr:rowOff>
              </from>
              <to>
                <xdr:col>13832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919" r:id="rId876"/>
      </mc:Fallback>
    </mc:AlternateContent>
    <mc:AlternateContent xmlns:mc="http://schemas.openxmlformats.org/markup-compatibility/2006">
      <mc:Choice Requires="x14">
        <oleObject progId="Equation.3" shapeId="2920" r:id="rId877">
          <objectPr defaultSize="0" autoPict="0" r:id="rId7">
            <anchor moveWithCells="1" sizeWithCells="1">
              <from>
                <xdr:col>13826</xdr:col>
                <xdr:colOff>200025</xdr:colOff>
                <xdr:row>458741</xdr:row>
                <xdr:rowOff>95250</xdr:rowOff>
              </from>
              <to>
                <xdr:col>13832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920" r:id="rId877"/>
      </mc:Fallback>
    </mc:AlternateContent>
    <mc:AlternateContent xmlns:mc="http://schemas.openxmlformats.org/markup-compatibility/2006">
      <mc:Choice Requires="x14">
        <oleObject progId="Equation.3" shapeId="2921" r:id="rId878">
          <objectPr defaultSize="0" autoPict="0" r:id="rId7">
            <anchor moveWithCells="1" sizeWithCells="1">
              <from>
                <xdr:col>13826</xdr:col>
                <xdr:colOff>200025</xdr:colOff>
                <xdr:row>524277</xdr:row>
                <xdr:rowOff>95250</xdr:rowOff>
              </from>
              <to>
                <xdr:col>13832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921" r:id="rId878"/>
      </mc:Fallback>
    </mc:AlternateContent>
    <mc:AlternateContent xmlns:mc="http://schemas.openxmlformats.org/markup-compatibility/2006">
      <mc:Choice Requires="x14">
        <oleObject progId="Equation.3" shapeId="2922" r:id="rId879">
          <objectPr defaultSize="0" autoPict="0" r:id="rId7">
            <anchor moveWithCells="1" sizeWithCells="1">
              <from>
                <xdr:col>13826</xdr:col>
                <xdr:colOff>200025</xdr:colOff>
                <xdr:row>589813</xdr:row>
                <xdr:rowOff>95250</xdr:rowOff>
              </from>
              <to>
                <xdr:col>13832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922" r:id="rId879"/>
      </mc:Fallback>
    </mc:AlternateContent>
    <mc:AlternateContent xmlns:mc="http://schemas.openxmlformats.org/markup-compatibility/2006">
      <mc:Choice Requires="x14">
        <oleObject progId="Equation.3" shapeId="2923" r:id="rId880">
          <objectPr defaultSize="0" autoPict="0" r:id="rId7">
            <anchor moveWithCells="1" sizeWithCells="1">
              <from>
                <xdr:col>13826</xdr:col>
                <xdr:colOff>200025</xdr:colOff>
                <xdr:row>655349</xdr:row>
                <xdr:rowOff>95250</xdr:rowOff>
              </from>
              <to>
                <xdr:col>13832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923" r:id="rId880"/>
      </mc:Fallback>
    </mc:AlternateContent>
    <mc:AlternateContent xmlns:mc="http://schemas.openxmlformats.org/markup-compatibility/2006">
      <mc:Choice Requires="x14">
        <oleObject progId="Equation.3" shapeId="2924" r:id="rId881">
          <objectPr defaultSize="0" autoPict="0" r:id="rId7">
            <anchor moveWithCells="1" sizeWithCells="1">
              <from>
                <xdr:col>13826</xdr:col>
                <xdr:colOff>200025</xdr:colOff>
                <xdr:row>720885</xdr:row>
                <xdr:rowOff>95250</xdr:rowOff>
              </from>
              <to>
                <xdr:col>13832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924" r:id="rId881"/>
      </mc:Fallback>
    </mc:AlternateContent>
    <mc:AlternateContent xmlns:mc="http://schemas.openxmlformats.org/markup-compatibility/2006">
      <mc:Choice Requires="x14">
        <oleObject progId="Equation.3" shapeId="2925" r:id="rId882">
          <objectPr defaultSize="0" autoPict="0" r:id="rId7">
            <anchor moveWithCells="1" sizeWithCells="1">
              <from>
                <xdr:col>13826</xdr:col>
                <xdr:colOff>200025</xdr:colOff>
                <xdr:row>786421</xdr:row>
                <xdr:rowOff>95250</xdr:rowOff>
              </from>
              <to>
                <xdr:col>13832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925" r:id="rId882"/>
      </mc:Fallback>
    </mc:AlternateContent>
    <mc:AlternateContent xmlns:mc="http://schemas.openxmlformats.org/markup-compatibility/2006">
      <mc:Choice Requires="x14">
        <oleObject progId="Equation.3" shapeId="2926" r:id="rId883">
          <objectPr defaultSize="0" autoPict="0" r:id="rId7">
            <anchor moveWithCells="1" sizeWithCells="1">
              <from>
                <xdr:col>13826</xdr:col>
                <xdr:colOff>200025</xdr:colOff>
                <xdr:row>851957</xdr:row>
                <xdr:rowOff>95250</xdr:rowOff>
              </from>
              <to>
                <xdr:col>13832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926" r:id="rId883"/>
      </mc:Fallback>
    </mc:AlternateContent>
    <mc:AlternateContent xmlns:mc="http://schemas.openxmlformats.org/markup-compatibility/2006">
      <mc:Choice Requires="x14">
        <oleObject progId="Equation.3" shapeId="2927" r:id="rId884">
          <objectPr defaultSize="0" autoPict="0" r:id="rId7">
            <anchor moveWithCells="1" sizeWithCells="1">
              <from>
                <xdr:col>13826</xdr:col>
                <xdr:colOff>200025</xdr:colOff>
                <xdr:row>917493</xdr:row>
                <xdr:rowOff>95250</xdr:rowOff>
              </from>
              <to>
                <xdr:col>13832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927" r:id="rId884"/>
      </mc:Fallback>
    </mc:AlternateContent>
    <mc:AlternateContent xmlns:mc="http://schemas.openxmlformats.org/markup-compatibility/2006">
      <mc:Choice Requires="x14">
        <oleObject progId="Equation.3" shapeId="2928" r:id="rId885">
          <objectPr defaultSize="0" autoPict="0" r:id="rId7">
            <anchor moveWithCells="1" sizeWithCells="1">
              <from>
                <xdr:col>13826</xdr:col>
                <xdr:colOff>200025</xdr:colOff>
                <xdr:row>983029</xdr:row>
                <xdr:rowOff>95250</xdr:rowOff>
              </from>
              <to>
                <xdr:col>13832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928" r:id="rId885"/>
      </mc:Fallback>
    </mc:AlternateContent>
    <mc:AlternateContent xmlns:mc="http://schemas.openxmlformats.org/markup-compatibility/2006">
      <mc:Choice Requires="x14">
        <oleObject progId="Equation.3" shapeId="2929" r:id="rId886">
          <objectPr defaultSize="0" autoPict="0" r:id="rId7">
            <anchor moveWithCells="1" sizeWithCells="1">
              <from>
                <xdr:col>14082</xdr:col>
                <xdr:colOff>200025</xdr:colOff>
                <xdr:row>10</xdr:row>
                <xdr:rowOff>95250</xdr:rowOff>
              </from>
              <to>
                <xdr:col>14088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929" r:id="rId886"/>
      </mc:Fallback>
    </mc:AlternateContent>
    <mc:AlternateContent xmlns:mc="http://schemas.openxmlformats.org/markup-compatibility/2006">
      <mc:Choice Requires="x14">
        <oleObject progId="Equation.3" shapeId="2930" r:id="rId887">
          <objectPr defaultSize="0" autoPict="0" r:id="rId7">
            <anchor moveWithCells="1" sizeWithCells="1">
              <from>
                <xdr:col>14082</xdr:col>
                <xdr:colOff>200025</xdr:colOff>
                <xdr:row>65525</xdr:row>
                <xdr:rowOff>95250</xdr:rowOff>
              </from>
              <to>
                <xdr:col>14088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930" r:id="rId887"/>
      </mc:Fallback>
    </mc:AlternateContent>
    <mc:AlternateContent xmlns:mc="http://schemas.openxmlformats.org/markup-compatibility/2006">
      <mc:Choice Requires="x14">
        <oleObject progId="Equation.3" shapeId="2931" r:id="rId888">
          <objectPr defaultSize="0" autoPict="0" r:id="rId7">
            <anchor moveWithCells="1" sizeWithCells="1">
              <from>
                <xdr:col>14082</xdr:col>
                <xdr:colOff>200025</xdr:colOff>
                <xdr:row>131061</xdr:row>
                <xdr:rowOff>95250</xdr:rowOff>
              </from>
              <to>
                <xdr:col>14088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931" r:id="rId888"/>
      </mc:Fallback>
    </mc:AlternateContent>
    <mc:AlternateContent xmlns:mc="http://schemas.openxmlformats.org/markup-compatibility/2006">
      <mc:Choice Requires="x14">
        <oleObject progId="Equation.3" shapeId="2932" r:id="rId889">
          <objectPr defaultSize="0" autoPict="0" r:id="rId7">
            <anchor moveWithCells="1" sizeWithCells="1">
              <from>
                <xdr:col>14082</xdr:col>
                <xdr:colOff>200025</xdr:colOff>
                <xdr:row>196597</xdr:row>
                <xdr:rowOff>95250</xdr:rowOff>
              </from>
              <to>
                <xdr:col>14088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932" r:id="rId889"/>
      </mc:Fallback>
    </mc:AlternateContent>
    <mc:AlternateContent xmlns:mc="http://schemas.openxmlformats.org/markup-compatibility/2006">
      <mc:Choice Requires="x14">
        <oleObject progId="Equation.3" shapeId="2933" r:id="rId890">
          <objectPr defaultSize="0" autoPict="0" r:id="rId7">
            <anchor moveWithCells="1" sizeWithCells="1">
              <from>
                <xdr:col>14082</xdr:col>
                <xdr:colOff>200025</xdr:colOff>
                <xdr:row>262133</xdr:row>
                <xdr:rowOff>95250</xdr:rowOff>
              </from>
              <to>
                <xdr:col>14088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933" r:id="rId890"/>
      </mc:Fallback>
    </mc:AlternateContent>
    <mc:AlternateContent xmlns:mc="http://schemas.openxmlformats.org/markup-compatibility/2006">
      <mc:Choice Requires="x14">
        <oleObject progId="Equation.3" shapeId="2934" r:id="rId891">
          <objectPr defaultSize="0" autoPict="0" r:id="rId7">
            <anchor moveWithCells="1" sizeWithCells="1">
              <from>
                <xdr:col>14082</xdr:col>
                <xdr:colOff>200025</xdr:colOff>
                <xdr:row>327669</xdr:row>
                <xdr:rowOff>95250</xdr:rowOff>
              </from>
              <to>
                <xdr:col>14088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934" r:id="rId891"/>
      </mc:Fallback>
    </mc:AlternateContent>
    <mc:AlternateContent xmlns:mc="http://schemas.openxmlformats.org/markup-compatibility/2006">
      <mc:Choice Requires="x14">
        <oleObject progId="Equation.3" shapeId="2935" r:id="rId892">
          <objectPr defaultSize="0" autoPict="0" r:id="rId7">
            <anchor moveWithCells="1" sizeWithCells="1">
              <from>
                <xdr:col>14082</xdr:col>
                <xdr:colOff>200025</xdr:colOff>
                <xdr:row>393205</xdr:row>
                <xdr:rowOff>95250</xdr:rowOff>
              </from>
              <to>
                <xdr:col>14088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935" r:id="rId892"/>
      </mc:Fallback>
    </mc:AlternateContent>
    <mc:AlternateContent xmlns:mc="http://schemas.openxmlformats.org/markup-compatibility/2006">
      <mc:Choice Requires="x14">
        <oleObject progId="Equation.3" shapeId="2936" r:id="rId893">
          <objectPr defaultSize="0" autoPict="0" r:id="rId7">
            <anchor moveWithCells="1" sizeWithCells="1">
              <from>
                <xdr:col>14082</xdr:col>
                <xdr:colOff>200025</xdr:colOff>
                <xdr:row>458741</xdr:row>
                <xdr:rowOff>95250</xdr:rowOff>
              </from>
              <to>
                <xdr:col>14088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936" r:id="rId893"/>
      </mc:Fallback>
    </mc:AlternateContent>
    <mc:AlternateContent xmlns:mc="http://schemas.openxmlformats.org/markup-compatibility/2006">
      <mc:Choice Requires="x14">
        <oleObject progId="Equation.3" shapeId="2937" r:id="rId894">
          <objectPr defaultSize="0" autoPict="0" r:id="rId7">
            <anchor moveWithCells="1" sizeWithCells="1">
              <from>
                <xdr:col>14082</xdr:col>
                <xdr:colOff>200025</xdr:colOff>
                <xdr:row>524277</xdr:row>
                <xdr:rowOff>95250</xdr:rowOff>
              </from>
              <to>
                <xdr:col>14088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937" r:id="rId894"/>
      </mc:Fallback>
    </mc:AlternateContent>
    <mc:AlternateContent xmlns:mc="http://schemas.openxmlformats.org/markup-compatibility/2006">
      <mc:Choice Requires="x14">
        <oleObject progId="Equation.3" shapeId="2938" r:id="rId895">
          <objectPr defaultSize="0" autoPict="0" r:id="rId7">
            <anchor moveWithCells="1" sizeWithCells="1">
              <from>
                <xdr:col>14082</xdr:col>
                <xdr:colOff>200025</xdr:colOff>
                <xdr:row>589813</xdr:row>
                <xdr:rowOff>95250</xdr:rowOff>
              </from>
              <to>
                <xdr:col>14088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938" r:id="rId895"/>
      </mc:Fallback>
    </mc:AlternateContent>
    <mc:AlternateContent xmlns:mc="http://schemas.openxmlformats.org/markup-compatibility/2006">
      <mc:Choice Requires="x14">
        <oleObject progId="Equation.3" shapeId="2939" r:id="rId896">
          <objectPr defaultSize="0" autoPict="0" r:id="rId7">
            <anchor moveWithCells="1" sizeWithCells="1">
              <from>
                <xdr:col>14082</xdr:col>
                <xdr:colOff>200025</xdr:colOff>
                <xdr:row>655349</xdr:row>
                <xdr:rowOff>95250</xdr:rowOff>
              </from>
              <to>
                <xdr:col>14088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939" r:id="rId896"/>
      </mc:Fallback>
    </mc:AlternateContent>
    <mc:AlternateContent xmlns:mc="http://schemas.openxmlformats.org/markup-compatibility/2006">
      <mc:Choice Requires="x14">
        <oleObject progId="Equation.3" shapeId="2940" r:id="rId897">
          <objectPr defaultSize="0" autoPict="0" r:id="rId7">
            <anchor moveWithCells="1" sizeWithCells="1">
              <from>
                <xdr:col>14082</xdr:col>
                <xdr:colOff>200025</xdr:colOff>
                <xdr:row>720885</xdr:row>
                <xdr:rowOff>95250</xdr:rowOff>
              </from>
              <to>
                <xdr:col>14088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940" r:id="rId897"/>
      </mc:Fallback>
    </mc:AlternateContent>
    <mc:AlternateContent xmlns:mc="http://schemas.openxmlformats.org/markup-compatibility/2006">
      <mc:Choice Requires="x14">
        <oleObject progId="Equation.3" shapeId="2941" r:id="rId898">
          <objectPr defaultSize="0" autoPict="0" r:id="rId7">
            <anchor moveWithCells="1" sizeWithCells="1">
              <from>
                <xdr:col>14082</xdr:col>
                <xdr:colOff>200025</xdr:colOff>
                <xdr:row>786421</xdr:row>
                <xdr:rowOff>95250</xdr:rowOff>
              </from>
              <to>
                <xdr:col>14088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941" r:id="rId898"/>
      </mc:Fallback>
    </mc:AlternateContent>
    <mc:AlternateContent xmlns:mc="http://schemas.openxmlformats.org/markup-compatibility/2006">
      <mc:Choice Requires="x14">
        <oleObject progId="Equation.3" shapeId="2942" r:id="rId899">
          <objectPr defaultSize="0" autoPict="0" r:id="rId7">
            <anchor moveWithCells="1" sizeWithCells="1">
              <from>
                <xdr:col>14082</xdr:col>
                <xdr:colOff>200025</xdr:colOff>
                <xdr:row>851957</xdr:row>
                <xdr:rowOff>95250</xdr:rowOff>
              </from>
              <to>
                <xdr:col>14088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942" r:id="rId899"/>
      </mc:Fallback>
    </mc:AlternateContent>
    <mc:AlternateContent xmlns:mc="http://schemas.openxmlformats.org/markup-compatibility/2006">
      <mc:Choice Requires="x14">
        <oleObject progId="Equation.3" shapeId="2943" r:id="rId900">
          <objectPr defaultSize="0" autoPict="0" r:id="rId7">
            <anchor moveWithCells="1" sizeWithCells="1">
              <from>
                <xdr:col>14082</xdr:col>
                <xdr:colOff>200025</xdr:colOff>
                <xdr:row>917493</xdr:row>
                <xdr:rowOff>95250</xdr:rowOff>
              </from>
              <to>
                <xdr:col>14088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943" r:id="rId900"/>
      </mc:Fallback>
    </mc:AlternateContent>
    <mc:AlternateContent xmlns:mc="http://schemas.openxmlformats.org/markup-compatibility/2006">
      <mc:Choice Requires="x14">
        <oleObject progId="Equation.3" shapeId="2944" r:id="rId901">
          <objectPr defaultSize="0" autoPict="0" r:id="rId7">
            <anchor moveWithCells="1" sizeWithCells="1">
              <from>
                <xdr:col>14082</xdr:col>
                <xdr:colOff>200025</xdr:colOff>
                <xdr:row>983029</xdr:row>
                <xdr:rowOff>95250</xdr:rowOff>
              </from>
              <to>
                <xdr:col>14088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944" r:id="rId901"/>
      </mc:Fallback>
    </mc:AlternateContent>
    <mc:AlternateContent xmlns:mc="http://schemas.openxmlformats.org/markup-compatibility/2006">
      <mc:Choice Requires="x14">
        <oleObject progId="Equation.3" shapeId="2945" r:id="rId902">
          <objectPr defaultSize="0" autoPict="0" r:id="rId7">
            <anchor moveWithCells="1" sizeWithCells="1">
              <from>
                <xdr:col>14338</xdr:col>
                <xdr:colOff>200025</xdr:colOff>
                <xdr:row>10</xdr:row>
                <xdr:rowOff>95250</xdr:rowOff>
              </from>
              <to>
                <xdr:col>14344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945" r:id="rId902"/>
      </mc:Fallback>
    </mc:AlternateContent>
    <mc:AlternateContent xmlns:mc="http://schemas.openxmlformats.org/markup-compatibility/2006">
      <mc:Choice Requires="x14">
        <oleObject progId="Equation.3" shapeId="2946" r:id="rId903">
          <objectPr defaultSize="0" autoPict="0" r:id="rId7">
            <anchor moveWithCells="1" sizeWithCells="1">
              <from>
                <xdr:col>14338</xdr:col>
                <xdr:colOff>200025</xdr:colOff>
                <xdr:row>65525</xdr:row>
                <xdr:rowOff>95250</xdr:rowOff>
              </from>
              <to>
                <xdr:col>14344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946" r:id="rId903"/>
      </mc:Fallback>
    </mc:AlternateContent>
    <mc:AlternateContent xmlns:mc="http://schemas.openxmlformats.org/markup-compatibility/2006">
      <mc:Choice Requires="x14">
        <oleObject progId="Equation.3" shapeId="2947" r:id="rId904">
          <objectPr defaultSize="0" autoPict="0" r:id="rId7">
            <anchor moveWithCells="1" sizeWithCells="1">
              <from>
                <xdr:col>14338</xdr:col>
                <xdr:colOff>200025</xdr:colOff>
                <xdr:row>131061</xdr:row>
                <xdr:rowOff>95250</xdr:rowOff>
              </from>
              <to>
                <xdr:col>14344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947" r:id="rId904"/>
      </mc:Fallback>
    </mc:AlternateContent>
    <mc:AlternateContent xmlns:mc="http://schemas.openxmlformats.org/markup-compatibility/2006">
      <mc:Choice Requires="x14">
        <oleObject progId="Equation.3" shapeId="2948" r:id="rId905">
          <objectPr defaultSize="0" autoPict="0" r:id="rId7">
            <anchor moveWithCells="1" sizeWithCells="1">
              <from>
                <xdr:col>14338</xdr:col>
                <xdr:colOff>200025</xdr:colOff>
                <xdr:row>196597</xdr:row>
                <xdr:rowOff>95250</xdr:rowOff>
              </from>
              <to>
                <xdr:col>14344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948" r:id="rId905"/>
      </mc:Fallback>
    </mc:AlternateContent>
    <mc:AlternateContent xmlns:mc="http://schemas.openxmlformats.org/markup-compatibility/2006">
      <mc:Choice Requires="x14">
        <oleObject progId="Equation.3" shapeId="2949" r:id="rId906">
          <objectPr defaultSize="0" autoPict="0" r:id="rId7">
            <anchor moveWithCells="1" sizeWithCells="1">
              <from>
                <xdr:col>14338</xdr:col>
                <xdr:colOff>200025</xdr:colOff>
                <xdr:row>262133</xdr:row>
                <xdr:rowOff>95250</xdr:rowOff>
              </from>
              <to>
                <xdr:col>14344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949" r:id="rId906"/>
      </mc:Fallback>
    </mc:AlternateContent>
    <mc:AlternateContent xmlns:mc="http://schemas.openxmlformats.org/markup-compatibility/2006">
      <mc:Choice Requires="x14">
        <oleObject progId="Equation.3" shapeId="2950" r:id="rId907">
          <objectPr defaultSize="0" autoPict="0" r:id="rId7">
            <anchor moveWithCells="1" sizeWithCells="1">
              <from>
                <xdr:col>14338</xdr:col>
                <xdr:colOff>200025</xdr:colOff>
                <xdr:row>327669</xdr:row>
                <xdr:rowOff>95250</xdr:rowOff>
              </from>
              <to>
                <xdr:col>14344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950" r:id="rId907"/>
      </mc:Fallback>
    </mc:AlternateContent>
    <mc:AlternateContent xmlns:mc="http://schemas.openxmlformats.org/markup-compatibility/2006">
      <mc:Choice Requires="x14">
        <oleObject progId="Equation.3" shapeId="2951" r:id="rId908">
          <objectPr defaultSize="0" autoPict="0" r:id="rId7">
            <anchor moveWithCells="1" sizeWithCells="1">
              <from>
                <xdr:col>14338</xdr:col>
                <xdr:colOff>200025</xdr:colOff>
                <xdr:row>393205</xdr:row>
                <xdr:rowOff>95250</xdr:rowOff>
              </from>
              <to>
                <xdr:col>14344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951" r:id="rId908"/>
      </mc:Fallback>
    </mc:AlternateContent>
    <mc:AlternateContent xmlns:mc="http://schemas.openxmlformats.org/markup-compatibility/2006">
      <mc:Choice Requires="x14">
        <oleObject progId="Equation.3" shapeId="2952" r:id="rId909">
          <objectPr defaultSize="0" autoPict="0" r:id="rId7">
            <anchor moveWithCells="1" sizeWithCells="1">
              <from>
                <xdr:col>14338</xdr:col>
                <xdr:colOff>200025</xdr:colOff>
                <xdr:row>458741</xdr:row>
                <xdr:rowOff>95250</xdr:rowOff>
              </from>
              <to>
                <xdr:col>14344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952" r:id="rId909"/>
      </mc:Fallback>
    </mc:AlternateContent>
    <mc:AlternateContent xmlns:mc="http://schemas.openxmlformats.org/markup-compatibility/2006">
      <mc:Choice Requires="x14">
        <oleObject progId="Equation.3" shapeId="2953" r:id="rId910">
          <objectPr defaultSize="0" autoPict="0" r:id="rId7">
            <anchor moveWithCells="1" sizeWithCells="1">
              <from>
                <xdr:col>14338</xdr:col>
                <xdr:colOff>200025</xdr:colOff>
                <xdr:row>524277</xdr:row>
                <xdr:rowOff>95250</xdr:rowOff>
              </from>
              <to>
                <xdr:col>14344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953" r:id="rId910"/>
      </mc:Fallback>
    </mc:AlternateContent>
    <mc:AlternateContent xmlns:mc="http://schemas.openxmlformats.org/markup-compatibility/2006">
      <mc:Choice Requires="x14">
        <oleObject progId="Equation.3" shapeId="2954" r:id="rId911">
          <objectPr defaultSize="0" autoPict="0" r:id="rId7">
            <anchor moveWithCells="1" sizeWithCells="1">
              <from>
                <xdr:col>14338</xdr:col>
                <xdr:colOff>200025</xdr:colOff>
                <xdr:row>589813</xdr:row>
                <xdr:rowOff>95250</xdr:rowOff>
              </from>
              <to>
                <xdr:col>14344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954" r:id="rId911"/>
      </mc:Fallback>
    </mc:AlternateContent>
    <mc:AlternateContent xmlns:mc="http://schemas.openxmlformats.org/markup-compatibility/2006">
      <mc:Choice Requires="x14">
        <oleObject progId="Equation.3" shapeId="2955" r:id="rId912">
          <objectPr defaultSize="0" autoPict="0" r:id="rId7">
            <anchor moveWithCells="1" sizeWithCells="1">
              <from>
                <xdr:col>14338</xdr:col>
                <xdr:colOff>200025</xdr:colOff>
                <xdr:row>655349</xdr:row>
                <xdr:rowOff>95250</xdr:rowOff>
              </from>
              <to>
                <xdr:col>14344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955" r:id="rId912"/>
      </mc:Fallback>
    </mc:AlternateContent>
    <mc:AlternateContent xmlns:mc="http://schemas.openxmlformats.org/markup-compatibility/2006">
      <mc:Choice Requires="x14">
        <oleObject progId="Equation.3" shapeId="2956" r:id="rId913">
          <objectPr defaultSize="0" autoPict="0" r:id="rId7">
            <anchor moveWithCells="1" sizeWithCells="1">
              <from>
                <xdr:col>14338</xdr:col>
                <xdr:colOff>200025</xdr:colOff>
                <xdr:row>720885</xdr:row>
                <xdr:rowOff>95250</xdr:rowOff>
              </from>
              <to>
                <xdr:col>14344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956" r:id="rId913"/>
      </mc:Fallback>
    </mc:AlternateContent>
    <mc:AlternateContent xmlns:mc="http://schemas.openxmlformats.org/markup-compatibility/2006">
      <mc:Choice Requires="x14">
        <oleObject progId="Equation.3" shapeId="2957" r:id="rId914">
          <objectPr defaultSize="0" autoPict="0" r:id="rId7">
            <anchor moveWithCells="1" sizeWithCells="1">
              <from>
                <xdr:col>14338</xdr:col>
                <xdr:colOff>200025</xdr:colOff>
                <xdr:row>786421</xdr:row>
                <xdr:rowOff>95250</xdr:rowOff>
              </from>
              <to>
                <xdr:col>14344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957" r:id="rId914"/>
      </mc:Fallback>
    </mc:AlternateContent>
    <mc:AlternateContent xmlns:mc="http://schemas.openxmlformats.org/markup-compatibility/2006">
      <mc:Choice Requires="x14">
        <oleObject progId="Equation.3" shapeId="2958" r:id="rId915">
          <objectPr defaultSize="0" autoPict="0" r:id="rId7">
            <anchor moveWithCells="1" sizeWithCells="1">
              <from>
                <xdr:col>14338</xdr:col>
                <xdr:colOff>200025</xdr:colOff>
                <xdr:row>851957</xdr:row>
                <xdr:rowOff>95250</xdr:rowOff>
              </from>
              <to>
                <xdr:col>14344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958" r:id="rId915"/>
      </mc:Fallback>
    </mc:AlternateContent>
    <mc:AlternateContent xmlns:mc="http://schemas.openxmlformats.org/markup-compatibility/2006">
      <mc:Choice Requires="x14">
        <oleObject progId="Equation.3" shapeId="2959" r:id="rId916">
          <objectPr defaultSize="0" autoPict="0" r:id="rId7">
            <anchor moveWithCells="1" sizeWithCells="1">
              <from>
                <xdr:col>14338</xdr:col>
                <xdr:colOff>200025</xdr:colOff>
                <xdr:row>917493</xdr:row>
                <xdr:rowOff>95250</xdr:rowOff>
              </from>
              <to>
                <xdr:col>14344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959" r:id="rId916"/>
      </mc:Fallback>
    </mc:AlternateContent>
    <mc:AlternateContent xmlns:mc="http://schemas.openxmlformats.org/markup-compatibility/2006">
      <mc:Choice Requires="x14">
        <oleObject progId="Equation.3" shapeId="2960" r:id="rId917">
          <objectPr defaultSize="0" autoPict="0" r:id="rId7">
            <anchor moveWithCells="1" sizeWithCells="1">
              <from>
                <xdr:col>14338</xdr:col>
                <xdr:colOff>200025</xdr:colOff>
                <xdr:row>983029</xdr:row>
                <xdr:rowOff>95250</xdr:rowOff>
              </from>
              <to>
                <xdr:col>14344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960" r:id="rId917"/>
      </mc:Fallback>
    </mc:AlternateContent>
    <mc:AlternateContent xmlns:mc="http://schemas.openxmlformats.org/markup-compatibility/2006">
      <mc:Choice Requires="x14">
        <oleObject progId="Equation.3" shapeId="2961" r:id="rId918">
          <objectPr defaultSize="0" autoPict="0" r:id="rId7">
            <anchor moveWithCells="1" sizeWithCells="1">
              <from>
                <xdr:col>14594</xdr:col>
                <xdr:colOff>200025</xdr:colOff>
                <xdr:row>10</xdr:row>
                <xdr:rowOff>95250</xdr:rowOff>
              </from>
              <to>
                <xdr:col>14600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961" r:id="rId918"/>
      </mc:Fallback>
    </mc:AlternateContent>
    <mc:AlternateContent xmlns:mc="http://schemas.openxmlformats.org/markup-compatibility/2006">
      <mc:Choice Requires="x14">
        <oleObject progId="Equation.3" shapeId="2962" r:id="rId919">
          <objectPr defaultSize="0" autoPict="0" r:id="rId7">
            <anchor moveWithCells="1" sizeWithCells="1">
              <from>
                <xdr:col>14594</xdr:col>
                <xdr:colOff>200025</xdr:colOff>
                <xdr:row>65525</xdr:row>
                <xdr:rowOff>95250</xdr:rowOff>
              </from>
              <to>
                <xdr:col>14600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962" r:id="rId919"/>
      </mc:Fallback>
    </mc:AlternateContent>
    <mc:AlternateContent xmlns:mc="http://schemas.openxmlformats.org/markup-compatibility/2006">
      <mc:Choice Requires="x14">
        <oleObject progId="Equation.3" shapeId="2963" r:id="rId920">
          <objectPr defaultSize="0" autoPict="0" r:id="rId7">
            <anchor moveWithCells="1" sizeWithCells="1">
              <from>
                <xdr:col>14594</xdr:col>
                <xdr:colOff>200025</xdr:colOff>
                <xdr:row>131061</xdr:row>
                <xdr:rowOff>95250</xdr:rowOff>
              </from>
              <to>
                <xdr:col>14600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963" r:id="rId920"/>
      </mc:Fallback>
    </mc:AlternateContent>
    <mc:AlternateContent xmlns:mc="http://schemas.openxmlformats.org/markup-compatibility/2006">
      <mc:Choice Requires="x14">
        <oleObject progId="Equation.3" shapeId="2964" r:id="rId921">
          <objectPr defaultSize="0" autoPict="0" r:id="rId7">
            <anchor moveWithCells="1" sizeWithCells="1">
              <from>
                <xdr:col>14594</xdr:col>
                <xdr:colOff>200025</xdr:colOff>
                <xdr:row>196597</xdr:row>
                <xdr:rowOff>95250</xdr:rowOff>
              </from>
              <to>
                <xdr:col>14600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964" r:id="rId921"/>
      </mc:Fallback>
    </mc:AlternateContent>
    <mc:AlternateContent xmlns:mc="http://schemas.openxmlformats.org/markup-compatibility/2006">
      <mc:Choice Requires="x14">
        <oleObject progId="Equation.3" shapeId="2965" r:id="rId922">
          <objectPr defaultSize="0" autoPict="0" r:id="rId7">
            <anchor moveWithCells="1" sizeWithCells="1">
              <from>
                <xdr:col>14594</xdr:col>
                <xdr:colOff>200025</xdr:colOff>
                <xdr:row>262133</xdr:row>
                <xdr:rowOff>95250</xdr:rowOff>
              </from>
              <to>
                <xdr:col>14600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965" r:id="rId922"/>
      </mc:Fallback>
    </mc:AlternateContent>
    <mc:AlternateContent xmlns:mc="http://schemas.openxmlformats.org/markup-compatibility/2006">
      <mc:Choice Requires="x14">
        <oleObject progId="Equation.3" shapeId="2966" r:id="rId923">
          <objectPr defaultSize="0" autoPict="0" r:id="rId7">
            <anchor moveWithCells="1" sizeWithCells="1">
              <from>
                <xdr:col>14594</xdr:col>
                <xdr:colOff>200025</xdr:colOff>
                <xdr:row>327669</xdr:row>
                <xdr:rowOff>95250</xdr:rowOff>
              </from>
              <to>
                <xdr:col>14600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966" r:id="rId923"/>
      </mc:Fallback>
    </mc:AlternateContent>
    <mc:AlternateContent xmlns:mc="http://schemas.openxmlformats.org/markup-compatibility/2006">
      <mc:Choice Requires="x14">
        <oleObject progId="Equation.3" shapeId="2967" r:id="rId924">
          <objectPr defaultSize="0" autoPict="0" r:id="rId7">
            <anchor moveWithCells="1" sizeWithCells="1">
              <from>
                <xdr:col>14594</xdr:col>
                <xdr:colOff>200025</xdr:colOff>
                <xdr:row>393205</xdr:row>
                <xdr:rowOff>95250</xdr:rowOff>
              </from>
              <to>
                <xdr:col>14600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967" r:id="rId924"/>
      </mc:Fallback>
    </mc:AlternateContent>
    <mc:AlternateContent xmlns:mc="http://schemas.openxmlformats.org/markup-compatibility/2006">
      <mc:Choice Requires="x14">
        <oleObject progId="Equation.3" shapeId="2968" r:id="rId925">
          <objectPr defaultSize="0" autoPict="0" r:id="rId7">
            <anchor moveWithCells="1" sizeWithCells="1">
              <from>
                <xdr:col>14594</xdr:col>
                <xdr:colOff>200025</xdr:colOff>
                <xdr:row>458741</xdr:row>
                <xdr:rowOff>95250</xdr:rowOff>
              </from>
              <to>
                <xdr:col>14600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968" r:id="rId925"/>
      </mc:Fallback>
    </mc:AlternateContent>
    <mc:AlternateContent xmlns:mc="http://schemas.openxmlformats.org/markup-compatibility/2006">
      <mc:Choice Requires="x14">
        <oleObject progId="Equation.3" shapeId="2969" r:id="rId926">
          <objectPr defaultSize="0" autoPict="0" r:id="rId7">
            <anchor moveWithCells="1" sizeWithCells="1">
              <from>
                <xdr:col>14594</xdr:col>
                <xdr:colOff>200025</xdr:colOff>
                <xdr:row>524277</xdr:row>
                <xdr:rowOff>95250</xdr:rowOff>
              </from>
              <to>
                <xdr:col>14600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969" r:id="rId926"/>
      </mc:Fallback>
    </mc:AlternateContent>
    <mc:AlternateContent xmlns:mc="http://schemas.openxmlformats.org/markup-compatibility/2006">
      <mc:Choice Requires="x14">
        <oleObject progId="Equation.3" shapeId="2970" r:id="rId927">
          <objectPr defaultSize="0" autoPict="0" r:id="rId7">
            <anchor moveWithCells="1" sizeWithCells="1">
              <from>
                <xdr:col>14594</xdr:col>
                <xdr:colOff>200025</xdr:colOff>
                <xdr:row>589813</xdr:row>
                <xdr:rowOff>95250</xdr:rowOff>
              </from>
              <to>
                <xdr:col>14600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970" r:id="rId927"/>
      </mc:Fallback>
    </mc:AlternateContent>
    <mc:AlternateContent xmlns:mc="http://schemas.openxmlformats.org/markup-compatibility/2006">
      <mc:Choice Requires="x14">
        <oleObject progId="Equation.3" shapeId="2971" r:id="rId928">
          <objectPr defaultSize="0" autoPict="0" r:id="rId7">
            <anchor moveWithCells="1" sizeWithCells="1">
              <from>
                <xdr:col>14594</xdr:col>
                <xdr:colOff>200025</xdr:colOff>
                <xdr:row>655349</xdr:row>
                <xdr:rowOff>95250</xdr:rowOff>
              </from>
              <to>
                <xdr:col>14600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971" r:id="rId928"/>
      </mc:Fallback>
    </mc:AlternateContent>
    <mc:AlternateContent xmlns:mc="http://schemas.openxmlformats.org/markup-compatibility/2006">
      <mc:Choice Requires="x14">
        <oleObject progId="Equation.3" shapeId="2972" r:id="rId929">
          <objectPr defaultSize="0" autoPict="0" r:id="rId7">
            <anchor moveWithCells="1" sizeWithCells="1">
              <from>
                <xdr:col>14594</xdr:col>
                <xdr:colOff>200025</xdr:colOff>
                <xdr:row>720885</xdr:row>
                <xdr:rowOff>95250</xdr:rowOff>
              </from>
              <to>
                <xdr:col>14600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972" r:id="rId929"/>
      </mc:Fallback>
    </mc:AlternateContent>
    <mc:AlternateContent xmlns:mc="http://schemas.openxmlformats.org/markup-compatibility/2006">
      <mc:Choice Requires="x14">
        <oleObject progId="Equation.3" shapeId="2973" r:id="rId930">
          <objectPr defaultSize="0" autoPict="0" r:id="rId7">
            <anchor moveWithCells="1" sizeWithCells="1">
              <from>
                <xdr:col>14594</xdr:col>
                <xdr:colOff>200025</xdr:colOff>
                <xdr:row>786421</xdr:row>
                <xdr:rowOff>95250</xdr:rowOff>
              </from>
              <to>
                <xdr:col>14600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973" r:id="rId930"/>
      </mc:Fallback>
    </mc:AlternateContent>
    <mc:AlternateContent xmlns:mc="http://schemas.openxmlformats.org/markup-compatibility/2006">
      <mc:Choice Requires="x14">
        <oleObject progId="Equation.3" shapeId="2974" r:id="rId931">
          <objectPr defaultSize="0" autoPict="0" r:id="rId7">
            <anchor moveWithCells="1" sizeWithCells="1">
              <from>
                <xdr:col>14594</xdr:col>
                <xdr:colOff>200025</xdr:colOff>
                <xdr:row>851957</xdr:row>
                <xdr:rowOff>95250</xdr:rowOff>
              </from>
              <to>
                <xdr:col>14600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974" r:id="rId931"/>
      </mc:Fallback>
    </mc:AlternateContent>
    <mc:AlternateContent xmlns:mc="http://schemas.openxmlformats.org/markup-compatibility/2006">
      <mc:Choice Requires="x14">
        <oleObject progId="Equation.3" shapeId="2975" r:id="rId932">
          <objectPr defaultSize="0" autoPict="0" r:id="rId7">
            <anchor moveWithCells="1" sizeWithCells="1">
              <from>
                <xdr:col>14594</xdr:col>
                <xdr:colOff>200025</xdr:colOff>
                <xdr:row>917493</xdr:row>
                <xdr:rowOff>95250</xdr:rowOff>
              </from>
              <to>
                <xdr:col>14600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975" r:id="rId932"/>
      </mc:Fallback>
    </mc:AlternateContent>
    <mc:AlternateContent xmlns:mc="http://schemas.openxmlformats.org/markup-compatibility/2006">
      <mc:Choice Requires="x14">
        <oleObject progId="Equation.3" shapeId="2976" r:id="rId933">
          <objectPr defaultSize="0" autoPict="0" r:id="rId7">
            <anchor moveWithCells="1" sizeWithCells="1">
              <from>
                <xdr:col>14594</xdr:col>
                <xdr:colOff>200025</xdr:colOff>
                <xdr:row>983029</xdr:row>
                <xdr:rowOff>95250</xdr:rowOff>
              </from>
              <to>
                <xdr:col>14600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976" r:id="rId933"/>
      </mc:Fallback>
    </mc:AlternateContent>
    <mc:AlternateContent xmlns:mc="http://schemas.openxmlformats.org/markup-compatibility/2006">
      <mc:Choice Requires="x14">
        <oleObject progId="Equation.3" shapeId="2977" r:id="rId934">
          <objectPr defaultSize="0" autoPict="0" r:id="rId7">
            <anchor moveWithCells="1" sizeWithCells="1">
              <from>
                <xdr:col>14850</xdr:col>
                <xdr:colOff>200025</xdr:colOff>
                <xdr:row>10</xdr:row>
                <xdr:rowOff>95250</xdr:rowOff>
              </from>
              <to>
                <xdr:col>14856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977" r:id="rId934"/>
      </mc:Fallback>
    </mc:AlternateContent>
    <mc:AlternateContent xmlns:mc="http://schemas.openxmlformats.org/markup-compatibility/2006">
      <mc:Choice Requires="x14">
        <oleObject progId="Equation.3" shapeId="2978" r:id="rId935">
          <objectPr defaultSize="0" autoPict="0" r:id="rId7">
            <anchor moveWithCells="1" sizeWithCells="1">
              <from>
                <xdr:col>14850</xdr:col>
                <xdr:colOff>200025</xdr:colOff>
                <xdr:row>65525</xdr:row>
                <xdr:rowOff>95250</xdr:rowOff>
              </from>
              <to>
                <xdr:col>14856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978" r:id="rId935"/>
      </mc:Fallback>
    </mc:AlternateContent>
    <mc:AlternateContent xmlns:mc="http://schemas.openxmlformats.org/markup-compatibility/2006">
      <mc:Choice Requires="x14">
        <oleObject progId="Equation.3" shapeId="2979" r:id="rId936">
          <objectPr defaultSize="0" autoPict="0" r:id="rId7">
            <anchor moveWithCells="1" sizeWithCells="1">
              <from>
                <xdr:col>14850</xdr:col>
                <xdr:colOff>200025</xdr:colOff>
                <xdr:row>131061</xdr:row>
                <xdr:rowOff>95250</xdr:rowOff>
              </from>
              <to>
                <xdr:col>14856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979" r:id="rId936"/>
      </mc:Fallback>
    </mc:AlternateContent>
    <mc:AlternateContent xmlns:mc="http://schemas.openxmlformats.org/markup-compatibility/2006">
      <mc:Choice Requires="x14">
        <oleObject progId="Equation.3" shapeId="2980" r:id="rId937">
          <objectPr defaultSize="0" autoPict="0" r:id="rId7">
            <anchor moveWithCells="1" sizeWithCells="1">
              <from>
                <xdr:col>14850</xdr:col>
                <xdr:colOff>200025</xdr:colOff>
                <xdr:row>196597</xdr:row>
                <xdr:rowOff>95250</xdr:rowOff>
              </from>
              <to>
                <xdr:col>14856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980" r:id="rId937"/>
      </mc:Fallback>
    </mc:AlternateContent>
    <mc:AlternateContent xmlns:mc="http://schemas.openxmlformats.org/markup-compatibility/2006">
      <mc:Choice Requires="x14">
        <oleObject progId="Equation.3" shapeId="2981" r:id="rId938">
          <objectPr defaultSize="0" autoPict="0" r:id="rId7">
            <anchor moveWithCells="1" sizeWithCells="1">
              <from>
                <xdr:col>14850</xdr:col>
                <xdr:colOff>200025</xdr:colOff>
                <xdr:row>262133</xdr:row>
                <xdr:rowOff>95250</xdr:rowOff>
              </from>
              <to>
                <xdr:col>14856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981" r:id="rId938"/>
      </mc:Fallback>
    </mc:AlternateContent>
    <mc:AlternateContent xmlns:mc="http://schemas.openxmlformats.org/markup-compatibility/2006">
      <mc:Choice Requires="x14">
        <oleObject progId="Equation.3" shapeId="2982" r:id="rId939">
          <objectPr defaultSize="0" autoPict="0" r:id="rId7">
            <anchor moveWithCells="1" sizeWithCells="1">
              <from>
                <xdr:col>14850</xdr:col>
                <xdr:colOff>200025</xdr:colOff>
                <xdr:row>327669</xdr:row>
                <xdr:rowOff>95250</xdr:rowOff>
              </from>
              <to>
                <xdr:col>14856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982" r:id="rId939"/>
      </mc:Fallback>
    </mc:AlternateContent>
    <mc:AlternateContent xmlns:mc="http://schemas.openxmlformats.org/markup-compatibility/2006">
      <mc:Choice Requires="x14">
        <oleObject progId="Equation.3" shapeId="2983" r:id="rId940">
          <objectPr defaultSize="0" autoPict="0" r:id="rId7">
            <anchor moveWithCells="1" sizeWithCells="1">
              <from>
                <xdr:col>14850</xdr:col>
                <xdr:colOff>200025</xdr:colOff>
                <xdr:row>393205</xdr:row>
                <xdr:rowOff>95250</xdr:rowOff>
              </from>
              <to>
                <xdr:col>14856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983" r:id="rId940"/>
      </mc:Fallback>
    </mc:AlternateContent>
    <mc:AlternateContent xmlns:mc="http://schemas.openxmlformats.org/markup-compatibility/2006">
      <mc:Choice Requires="x14">
        <oleObject progId="Equation.3" shapeId="2984" r:id="rId941">
          <objectPr defaultSize="0" autoPict="0" r:id="rId7">
            <anchor moveWithCells="1" sizeWithCells="1">
              <from>
                <xdr:col>14850</xdr:col>
                <xdr:colOff>200025</xdr:colOff>
                <xdr:row>458741</xdr:row>
                <xdr:rowOff>95250</xdr:rowOff>
              </from>
              <to>
                <xdr:col>14856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2984" r:id="rId941"/>
      </mc:Fallback>
    </mc:AlternateContent>
    <mc:AlternateContent xmlns:mc="http://schemas.openxmlformats.org/markup-compatibility/2006">
      <mc:Choice Requires="x14">
        <oleObject progId="Equation.3" shapeId="2985" r:id="rId942">
          <objectPr defaultSize="0" autoPict="0" r:id="rId7">
            <anchor moveWithCells="1" sizeWithCells="1">
              <from>
                <xdr:col>14850</xdr:col>
                <xdr:colOff>200025</xdr:colOff>
                <xdr:row>524277</xdr:row>
                <xdr:rowOff>95250</xdr:rowOff>
              </from>
              <to>
                <xdr:col>14856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2985" r:id="rId942"/>
      </mc:Fallback>
    </mc:AlternateContent>
    <mc:AlternateContent xmlns:mc="http://schemas.openxmlformats.org/markup-compatibility/2006">
      <mc:Choice Requires="x14">
        <oleObject progId="Equation.3" shapeId="2986" r:id="rId943">
          <objectPr defaultSize="0" autoPict="0" r:id="rId7">
            <anchor moveWithCells="1" sizeWithCells="1">
              <from>
                <xdr:col>14850</xdr:col>
                <xdr:colOff>200025</xdr:colOff>
                <xdr:row>589813</xdr:row>
                <xdr:rowOff>95250</xdr:rowOff>
              </from>
              <to>
                <xdr:col>14856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2986" r:id="rId943"/>
      </mc:Fallback>
    </mc:AlternateContent>
    <mc:AlternateContent xmlns:mc="http://schemas.openxmlformats.org/markup-compatibility/2006">
      <mc:Choice Requires="x14">
        <oleObject progId="Equation.3" shapeId="2987" r:id="rId944">
          <objectPr defaultSize="0" autoPict="0" r:id="rId7">
            <anchor moveWithCells="1" sizeWithCells="1">
              <from>
                <xdr:col>14850</xdr:col>
                <xdr:colOff>200025</xdr:colOff>
                <xdr:row>655349</xdr:row>
                <xdr:rowOff>95250</xdr:rowOff>
              </from>
              <to>
                <xdr:col>14856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2987" r:id="rId944"/>
      </mc:Fallback>
    </mc:AlternateContent>
    <mc:AlternateContent xmlns:mc="http://schemas.openxmlformats.org/markup-compatibility/2006">
      <mc:Choice Requires="x14">
        <oleObject progId="Equation.3" shapeId="2988" r:id="rId945">
          <objectPr defaultSize="0" autoPict="0" r:id="rId7">
            <anchor moveWithCells="1" sizeWithCells="1">
              <from>
                <xdr:col>14850</xdr:col>
                <xdr:colOff>200025</xdr:colOff>
                <xdr:row>720885</xdr:row>
                <xdr:rowOff>95250</xdr:rowOff>
              </from>
              <to>
                <xdr:col>14856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2988" r:id="rId945"/>
      </mc:Fallback>
    </mc:AlternateContent>
    <mc:AlternateContent xmlns:mc="http://schemas.openxmlformats.org/markup-compatibility/2006">
      <mc:Choice Requires="x14">
        <oleObject progId="Equation.3" shapeId="2989" r:id="rId946">
          <objectPr defaultSize="0" autoPict="0" r:id="rId7">
            <anchor moveWithCells="1" sizeWithCells="1">
              <from>
                <xdr:col>14850</xdr:col>
                <xdr:colOff>200025</xdr:colOff>
                <xdr:row>786421</xdr:row>
                <xdr:rowOff>95250</xdr:rowOff>
              </from>
              <to>
                <xdr:col>14856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2989" r:id="rId946"/>
      </mc:Fallback>
    </mc:AlternateContent>
    <mc:AlternateContent xmlns:mc="http://schemas.openxmlformats.org/markup-compatibility/2006">
      <mc:Choice Requires="x14">
        <oleObject progId="Equation.3" shapeId="2990" r:id="rId947">
          <objectPr defaultSize="0" autoPict="0" r:id="rId7">
            <anchor moveWithCells="1" sizeWithCells="1">
              <from>
                <xdr:col>14850</xdr:col>
                <xdr:colOff>200025</xdr:colOff>
                <xdr:row>851957</xdr:row>
                <xdr:rowOff>95250</xdr:rowOff>
              </from>
              <to>
                <xdr:col>14856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2990" r:id="rId947"/>
      </mc:Fallback>
    </mc:AlternateContent>
    <mc:AlternateContent xmlns:mc="http://schemas.openxmlformats.org/markup-compatibility/2006">
      <mc:Choice Requires="x14">
        <oleObject progId="Equation.3" shapeId="2991" r:id="rId948">
          <objectPr defaultSize="0" autoPict="0" r:id="rId7">
            <anchor moveWithCells="1" sizeWithCells="1">
              <from>
                <xdr:col>14850</xdr:col>
                <xdr:colOff>200025</xdr:colOff>
                <xdr:row>917493</xdr:row>
                <xdr:rowOff>95250</xdr:rowOff>
              </from>
              <to>
                <xdr:col>14856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2991" r:id="rId948"/>
      </mc:Fallback>
    </mc:AlternateContent>
    <mc:AlternateContent xmlns:mc="http://schemas.openxmlformats.org/markup-compatibility/2006">
      <mc:Choice Requires="x14">
        <oleObject progId="Equation.3" shapeId="2992" r:id="rId949">
          <objectPr defaultSize="0" autoPict="0" r:id="rId7">
            <anchor moveWithCells="1" sizeWithCells="1">
              <from>
                <xdr:col>14850</xdr:col>
                <xdr:colOff>200025</xdr:colOff>
                <xdr:row>983029</xdr:row>
                <xdr:rowOff>95250</xdr:rowOff>
              </from>
              <to>
                <xdr:col>14856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2992" r:id="rId949"/>
      </mc:Fallback>
    </mc:AlternateContent>
    <mc:AlternateContent xmlns:mc="http://schemas.openxmlformats.org/markup-compatibility/2006">
      <mc:Choice Requires="x14">
        <oleObject progId="Equation.3" shapeId="2993" r:id="rId950">
          <objectPr defaultSize="0" autoPict="0" r:id="rId7">
            <anchor moveWithCells="1" sizeWithCells="1">
              <from>
                <xdr:col>15106</xdr:col>
                <xdr:colOff>200025</xdr:colOff>
                <xdr:row>10</xdr:row>
                <xdr:rowOff>95250</xdr:rowOff>
              </from>
              <to>
                <xdr:col>15112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2993" r:id="rId950"/>
      </mc:Fallback>
    </mc:AlternateContent>
    <mc:AlternateContent xmlns:mc="http://schemas.openxmlformats.org/markup-compatibility/2006">
      <mc:Choice Requires="x14">
        <oleObject progId="Equation.3" shapeId="2994" r:id="rId951">
          <objectPr defaultSize="0" autoPict="0" r:id="rId7">
            <anchor moveWithCells="1" sizeWithCells="1">
              <from>
                <xdr:col>15106</xdr:col>
                <xdr:colOff>200025</xdr:colOff>
                <xdr:row>65525</xdr:row>
                <xdr:rowOff>95250</xdr:rowOff>
              </from>
              <to>
                <xdr:col>15112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2994" r:id="rId951"/>
      </mc:Fallback>
    </mc:AlternateContent>
    <mc:AlternateContent xmlns:mc="http://schemas.openxmlformats.org/markup-compatibility/2006">
      <mc:Choice Requires="x14">
        <oleObject progId="Equation.3" shapeId="2995" r:id="rId952">
          <objectPr defaultSize="0" autoPict="0" r:id="rId7">
            <anchor moveWithCells="1" sizeWithCells="1">
              <from>
                <xdr:col>15106</xdr:col>
                <xdr:colOff>200025</xdr:colOff>
                <xdr:row>131061</xdr:row>
                <xdr:rowOff>95250</xdr:rowOff>
              </from>
              <to>
                <xdr:col>15112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2995" r:id="rId952"/>
      </mc:Fallback>
    </mc:AlternateContent>
    <mc:AlternateContent xmlns:mc="http://schemas.openxmlformats.org/markup-compatibility/2006">
      <mc:Choice Requires="x14">
        <oleObject progId="Equation.3" shapeId="2996" r:id="rId953">
          <objectPr defaultSize="0" autoPict="0" r:id="rId7">
            <anchor moveWithCells="1" sizeWithCells="1">
              <from>
                <xdr:col>15106</xdr:col>
                <xdr:colOff>200025</xdr:colOff>
                <xdr:row>196597</xdr:row>
                <xdr:rowOff>95250</xdr:rowOff>
              </from>
              <to>
                <xdr:col>15112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2996" r:id="rId953"/>
      </mc:Fallback>
    </mc:AlternateContent>
    <mc:AlternateContent xmlns:mc="http://schemas.openxmlformats.org/markup-compatibility/2006">
      <mc:Choice Requires="x14">
        <oleObject progId="Equation.3" shapeId="2997" r:id="rId954">
          <objectPr defaultSize="0" autoPict="0" r:id="rId7">
            <anchor moveWithCells="1" sizeWithCells="1">
              <from>
                <xdr:col>15106</xdr:col>
                <xdr:colOff>200025</xdr:colOff>
                <xdr:row>262133</xdr:row>
                <xdr:rowOff>95250</xdr:rowOff>
              </from>
              <to>
                <xdr:col>15112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2997" r:id="rId954"/>
      </mc:Fallback>
    </mc:AlternateContent>
    <mc:AlternateContent xmlns:mc="http://schemas.openxmlformats.org/markup-compatibility/2006">
      <mc:Choice Requires="x14">
        <oleObject progId="Equation.3" shapeId="2998" r:id="rId955">
          <objectPr defaultSize="0" autoPict="0" r:id="rId7">
            <anchor moveWithCells="1" sizeWithCells="1">
              <from>
                <xdr:col>15106</xdr:col>
                <xdr:colOff>200025</xdr:colOff>
                <xdr:row>327669</xdr:row>
                <xdr:rowOff>95250</xdr:rowOff>
              </from>
              <to>
                <xdr:col>15112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2998" r:id="rId955"/>
      </mc:Fallback>
    </mc:AlternateContent>
    <mc:AlternateContent xmlns:mc="http://schemas.openxmlformats.org/markup-compatibility/2006">
      <mc:Choice Requires="x14">
        <oleObject progId="Equation.3" shapeId="2999" r:id="rId956">
          <objectPr defaultSize="0" autoPict="0" r:id="rId7">
            <anchor moveWithCells="1" sizeWithCells="1">
              <from>
                <xdr:col>15106</xdr:col>
                <xdr:colOff>200025</xdr:colOff>
                <xdr:row>393205</xdr:row>
                <xdr:rowOff>95250</xdr:rowOff>
              </from>
              <to>
                <xdr:col>15112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2999" r:id="rId956"/>
      </mc:Fallback>
    </mc:AlternateContent>
    <mc:AlternateContent xmlns:mc="http://schemas.openxmlformats.org/markup-compatibility/2006">
      <mc:Choice Requires="x14">
        <oleObject progId="Equation.3" shapeId="3000" r:id="rId957">
          <objectPr defaultSize="0" autoPict="0" r:id="rId7">
            <anchor moveWithCells="1" sizeWithCells="1">
              <from>
                <xdr:col>15106</xdr:col>
                <xdr:colOff>200025</xdr:colOff>
                <xdr:row>458741</xdr:row>
                <xdr:rowOff>95250</xdr:rowOff>
              </from>
              <to>
                <xdr:col>15112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000" r:id="rId957"/>
      </mc:Fallback>
    </mc:AlternateContent>
    <mc:AlternateContent xmlns:mc="http://schemas.openxmlformats.org/markup-compatibility/2006">
      <mc:Choice Requires="x14">
        <oleObject progId="Equation.3" shapeId="3001" r:id="rId958">
          <objectPr defaultSize="0" autoPict="0" r:id="rId7">
            <anchor moveWithCells="1" sizeWithCells="1">
              <from>
                <xdr:col>15106</xdr:col>
                <xdr:colOff>200025</xdr:colOff>
                <xdr:row>524277</xdr:row>
                <xdr:rowOff>95250</xdr:rowOff>
              </from>
              <to>
                <xdr:col>15112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001" r:id="rId958"/>
      </mc:Fallback>
    </mc:AlternateContent>
    <mc:AlternateContent xmlns:mc="http://schemas.openxmlformats.org/markup-compatibility/2006">
      <mc:Choice Requires="x14">
        <oleObject progId="Equation.3" shapeId="3002" r:id="rId959">
          <objectPr defaultSize="0" autoPict="0" r:id="rId7">
            <anchor moveWithCells="1" sizeWithCells="1">
              <from>
                <xdr:col>15106</xdr:col>
                <xdr:colOff>200025</xdr:colOff>
                <xdr:row>589813</xdr:row>
                <xdr:rowOff>95250</xdr:rowOff>
              </from>
              <to>
                <xdr:col>15112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002" r:id="rId959"/>
      </mc:Fallback>
    </mc:AlternateContent>
    <mc:AlternateContent xmlns:mc="http://schemas.openxmlformats.org/markup-compatibility/2006">
      <mc:Choice Requires="x14">
        <oleObject progId="Equation.3" shapeId="3003" r:id="rId960">
          <objectPr defaultSize="0" autoPict="0" r:id="rId7">
            <anchor moveWithCells="1" sizeWithCells="1">
              <from>
                <xdr:col>15106</xdr:col>
                <xdr:colOff>200025</xdr:colOff>
                <xdr:row>655349</xdr:row>
                <xdr:rowOff>95250</xdr:rowOff>
              </from>
              <to>
                <xdr:col>15112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003" r:id="rId960"/>
      </mc:Fallback>
    </mc:AlternateContent>
    <mc:AlternateContent xmlns:mc="http://schemas.openxmlformats.org/markup-compatibility/2006">
      <mc:Choice Requires="x14">
        <oleObject progId="Equation.3" shapeId="3004" r:id="rId961">
          <objectPr defaultSize="0" autoPict="0" r:id="rId7">
            <anchor moveWithCells="1" sizeWithCells="1">
              <from>
                <xdr:col>15106</xdr:col>
                <xdr:colOff>200025</xdr:colOff>
                <xdr:row>720885</xdr:row>
                <xdr:rowOff>95250</xdr:rowOff>
              </from>
              <to>
                <xdr:col>15112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004" r:id="rId961"/>
      </mc:Fallback>
    </mc:AlternateContent>
    <mc:AlternateContent xmlns:mc="http://schemas.openxmlformats.org/markup-compatibility/2006">
      <mc:Choice Requires="x14">
        <oleObject progId="Equation.3" shapeId="3005" r:id="rId962">
          <objectPr defaultSize="0" autoPict="0" r:id="rId7">
            <anchor moveWithCells="1" sizeWithCells="1">
              <from>
                <xdr:col>15106</xdr:col>
                <xdr:colOff>200025</xdr:colOff>
                <xdr:row>786421</xdr:row>
                <xdr:rowOff>95250</xdr:rowOff>
              </from>
              <to>
                <xdr:col>15112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005" r:id="rId962"/>
      </mc:Fallback>
    </mc:AlternateContent>
    <mc:AlternateContent xmlns:mc="http://schemas.openxmlformats.org/markup-compatibility/2006">
      <mc:Choice Requires="x14">
        <oleObject progId="Equation.3" shapeId="3006" r:id="rId963">
          <objectPr defaultSize="0" autoPict="0" r:id="rId7">
            <anchor moveWithCells="1" sizeWithCells="1">
              <from>
                <xdr:col>15106</xdr:col>
                <xdr:colOff>200025</xdr:colOff>
                <xdr:row>851957</xdr:row>
                <xdr:rowOff>95250</xdr:rowOff>
              </from>
              <to>
                <xdr:col>15112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006" r:id="rId963"/>
      </mc:Fallback>
    </mc:AlternateContent>
    <mc:AlternateContent xmlns:mc="http://schemas.openxmlformats.org/markup-compatibility/2006">
      <mc:Choice Requires="x14">
        <oleObject progId="Equation.3" shapeId="3007" r:id="rId964">
          <objectPr defaultSize="0" autoPict="0" r:id="rId7">
            <anchor moveWithCells="1" sizeWithCells="1">
              <from>
                <xdr:col>15106</xdr:col>
                <xdr:colOff>200025</xdr:colOff>
                <xdr:row>917493</xdr:row>
                <xdr:rowOff>95250</xdr:rowOff>
              </from>
              <to>
                <xdr:col>15112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007" r:id="rId964"/>
      </mc:Fallback>
    </mc:AlternateContent>
    <mc:AlternateContent xmlns:mc="http://schemas.openxmlformats.org/markup-compatibility/2006">
      <mc:Choice Requires="x14">
        <oleObject progId="Equation.3" shapeId="3008" r:id="rId965">
          <objectPr defaultSize="0" autoPict="0" r:id="rId7">
            <anchor moveWithCells="1" sizeWithCells="1">
              <from>
                <xdr:col>15106</xdr:col>
                <xdr:colOff>200025</xdr:colOff>
                <xdr:row>983029</xdr:row>
                <xdr:rowOff>95250</xdr:rowOff>
              </from>
              <to>
                <xdr:col>15112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008" r:id="rId965"/>
      </mc:Fallback>
    </mc:AlternateContent>
    <mc:AlternateContent xmlns:mc="http://schemas.openxmlformats.org/markup-compatibility/2006">
      <mc:Choice Requires="x14">
        <oleObject progId="Equation.3" shapeId="3009" r:id="rId966">
          <objectPr defaultSize="0" autoPict="0" r:id="rId7">
            <anchor moveWithCells="1" sizeWithCells="1">
              <from>
                <xdr:col>15362</xdr:col>
                <xdr:colOff>200025</xdr:colOff>
                <xdr:row>10</xdr:row>
                <xdr:rowOff>95250</xdr:rowOff>
              </from>
              <to>
                <xdr:col>15368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009" r:id="rId966"/>
      </mc:Fallback>
    </mc:AlternateContent>
    <mc:AlternateContent xmlns:mc="http://schemas.openxmlformats.org/markup-compatibility/2006">
      <mc:Choice Requires="x14">
        <oleObject progId="Equation.3" shapeId="3010" r:id="rId967">
          <objectPr defaultSize="0" autoPict="0" r:id="rId7">
            <anchor moveWithCells="1" sizeWithCells="1">
              <from>
                <xdr:col>15362</xdr:col>
                <xdr:colOff>200025</xdr:colOff>
                <xdr:row>65525</xdr:row>
                <xdr:rowOff>95250</xdr:rowOff>
              </from>
              <to>
                <xdr:col>15368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010" r:id="rId967"/>
      </mc:Fallback>
    </mc:AlternateContent>
    <mc:AlternateContent xmlns:mc="http://schemas.openxmlformats.org/markup-compatibility/2006">
      <mc:Choice Requires="x14">
        <oleObject progId="Equation.3" shapeId="3011" r:id="rId968">
          <objectPr defaultSize="0" autoPict="0" r:id="rId7">
            <anchor moveWithCells="1" sizeWithCells="1">
              <from>
                <xdr:col>15362</xdr:col>
                <xdr:colOff>200025</xdr:colOff>
                <xdr:row>131061</xdr:row>
                <xdr:rowOff>95250</xdr:rowOff>
              </from>
              <to>
                <xdr:col>15368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011" r:id="rId968"/>
      </mc:Fallback>
    </mc:AlternateContent>
    <mc:AlternateContent xmlns:mc="http://schemas.openxmlformats.org/markup-compatibility/2006">
      <mc:Choice Requires="x14">
        <oleObject progId="Equation.3" shapeId="3012" r:id="rId969">
          <objectPr defaultSize="0" autoPict="0" r:id="rId7">
            <anchor moveWithCells="1" sizeWithCells="1">
              <from>
                <xdr:col>15362</xdr:col>
                <xdr:colOff>200025</xdr:colOff>
                <xdr:row>196597</xdr:row>
                <xdr:rowOff>95250</xdr:rowOff>
              </from>
              <to>
                <xdr:col>15368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012" r:id="rId969"/>
      </mc:Fallback>
    </mc:AlternateContent>
    <mc:AlternateContent xmlns:mc="http://schemas.openxmlformats.org/markup-compatibility/2006">
      <mc:Choice Requires="x14">
        <oleObject progId="Equation.3" shapeId="3013" r:id="rId970">
          <objectPr defaultSize="0" autoPict="0" r:id="rId7">
            <anchor moveWithCells="1" sizeWithCells="1">
              <from>
                <xdr:col>15362</xdr:col>
                <xdr:colOff>200025</xdr:colOff>
                <xdr:row>262133</xdr:row>
                <xdr:rowOff>95250</xdr:rowOff>
              </from>
              <to>
                <xdr:col>15368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013" r:id="rId970"/>
      </mc:Fallback>
    </mc:AlternateContent>
    <mc:AlternateContent xmlns:mc="http://schemas.openxmlformats.org/markup-compatibility/2006">
      <mc:Choice Requires="x14">
        <oleObject progId="Equation.3" shapeId="3014" r:id="rId971">
          <objectPr defaultSize="0" autoPict="0" r:id="rId7">
            <anchor moveWithCells="1" sizeWithCells="1">
              <from>
                <xdr:col>15362</xdr:col>
                <xdr:colOff>200025</xdr:colOff>
                <xdr:row>327669</xdr:row>
                <xdr:rowOff>95250</xdr:rowOff>
              </from>
              <to>
                <xdr:col>15368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014" r:id="rId971"/>
      </mc:Fallback>
    </mc:AlternateContent>
    <mc:AlternateContent xmlns:mc="http://schemas.openxmlformats.org/markup-compatibility/2006">
      <mc:Choice Requires="x14">
        <oleObject progId="Equation.3" shapeId="3015" r:id="rId972">
          <objectPr defaultSize="0" autoPict="0" r:id="rId7">
            <anchor moveWithCells="1" sizeWithCells="1">
              <from>
                <xdr:col>15362</xdr:col>
                <xdr:colOff>200025</xdr:colOff>
                <xdr:row>393205</xdr:row>
                <xdr:rowOff>95250</xdr:rowOff>
              </from>
              <to>
                <xdr:col>15368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015" r:id="rId972"/>
      </mc:Fallback>
    </mc:AlternateContent>
    <mc:AlternateContent xmlns:mc="http://schemas.openxmlformats.org/markup-compatibility/2006">
      <mc:Choice Requires="x14">
        <oleObject progId="Equation.3" shapeId="3016" r:id="rId973">
          <objectPr defaultSize="0" autoPict="0" r:id="rId7">
            <anchor moveWithCells="1" sizeWithCells="1">
              <from>
                <xdr:col>15362</xdr:col>
                <xdr:colOff>200025</xdr:colOff>
                <xdr:row>458741</xdr:row>
                <xdr:rowOff>95250</xdr:rowOff>
              </from>
              <to>
                <xdr:col>15368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016" r:id="rId973"/>
      </mc:Fallback>
    </mc:AlternateContent>
    <mc:AlternateContent xmlns:mc="http://schemas.openxmlformats.org/markup-compatibility/2006">
      <mc:Choice Requires="x14">
        <oleObject progId="Equation.3" shapeId="3017" r:id="rId974">
          <objectPr defaultSize="0" autoPict="0" r:id="rId7">
            <anchor moveWithCells="1" sizeWithCells="1">
              <from>
                <xdr:col>15362</xdr:col>
                <xdr:colOff>200025</xdr:colOff>
                <xdr:row>524277</xdr:row>
                <xdr:rowOff>95250</xdr:rowOff>
              </from>
              <to>
                <xdr:col>15368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017" r:id="rId974"/>
      </mc:Fallback>
    </mc:AlternateContent>
    <mc:AlternateContent xmlns:mc="http://schemas.openxmlformats.org/markup-compatibility/2006">
      <mc:Choice Requires="x14">
        <oleObject progId="Equation.3" shapeId="3018" r:id="rId975">
          <objectPr defaultSize="0" autoPict="0" r:id="rId7">
            <anchor moveWithCells="1" sizeWithCells="1">
              <from>
                <xdr:col>15362</xdr:col>
                <xdr:colOff>200025</xdr:colOff>
                <xdr:row>589813</xdr:row>
                <xdr:rowOff>95250</xdr:rowOff>
              </from>
              <to>
                <xdr:col>15368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018" r:id="rId975"/>
      </mc:Fallback>
    </mc:AlternateContent>
    <mc:AlternateContent xmlns:mc="http://schemas.openxmlformats.org/markup-compatibility/2006">
      <mc:Choice Requires="x14">
        <oleObject progId="Equation.3" shapeId="3019" r:id="rId976">
          <objectPr defaultSize="0" autoPict="0" r:id="rId7">
            <anchor moveWithCells="1" sizeWithCells="1">
              <from>
                <xdr:col>15362</xdr:col>
                <xdr:colOff>200025</xdr:colOff>
                <xdr:row>655349</xdr:row>
                <xdr:rowOff>95250</xdr:rowOff>
              </from>
              <to>
                <xdr:col>15368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019" r:id="rId976"/>
      </mc:Fallback>
    </mc:AlternateContent>
    <mc:AlternateContent xmlns:mc="http://schemas.openxmlformats.org/markup-compatibility/2006">
      <mc:Choice Requires="x14">
        <oleObject progId="Equation.3" shapeId="3020" r:id="rId977">
          <objectPr defaultSize="0" autoPict="0" r:id="rId7">
            <anchor moveWithCells="1" sizeWithCells="1">
              <from>
                <xdr:col>15362</xdr:col>
                <xdr:colOff>200025</xdr:colOff>
                <xdr:row>720885</xdr:row>
                <xdr:rowOff>95250</xdr:rowOff>
              </from>
              <to>
                <xdr:col>15368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020" r:id="rId977"/>
      </mc:Fallback>
    </mc:AlternateContent>
    <mc:AlternateContent xmlns:mc="http://schemas.openxmlformats.org/markup-compatibility/2006">
      <mc:Choice Requires="x14">
        <oleObject progId="Equation.3" shapeId="3021" r:id="rId978">
          <objectPr defaultSize="0" autoPict="0" r:id="rId7">
            <anchor moveWithCells="1" sizeWithCells="1">
              <from>
                <xdr:col>15362</xdr:col>
                <xdr:colOff>200025</xdr:colOff>
                <xdr:row>786421</xdr:row>
                <xdr:rowOff>95250</xdr:rowOff>
              </from>
              <to>
                <xdr:col>15368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021" r:id="rId978"/>
      </mc:Fallback>
    </mc:AlternateContent>
    <mc:AlternateContent xmlns:mc="http://schemas.openxmlformats.org/markup-compatibility/2006">
      <mc:Choice Requires="x14">
        <oleObject progId="Equation.3" shapeId="3022" r:id="rId979">
          <objectPr defaultSize="0" autoPict="0" r:id="rId7">
            <anchor moveWithCells="1" sizeWithCells="1">
              <from>
                <xdr:col>15362</xdr:col>
                <xdr:colOff>200025</xdr:colOff>
                <xdr:row>851957</xdr:row>
                <xdr:rowOff>95250</xdr:rowOff>
              </from>
              <to>
                <xdr:col>15368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022" r:id="rId979"/>
      </mc:Fallback>
    </mc:AlternateContent>
    <mc:AlternateContent xmlns:mc="http://schemas.openxmlformats.org/markup-compatibility/2006">
      <mc:Choice Requires="x14">
        <oleObject progId="Equation.3" shapeId="3023" r:id="rId980">
          <objectPr defaultSize="0" autoPict="0" r:id="rId7">
            <anchor moveWithCells="1" sizeWithCells="1">
              <from>
                <xdr:col>15362</xdr:col>
                <xdr:colOff>200025</xdr:colOff>
                <xdr:row>917493</xdr:row>
                <xdr:rowOff>95250</xdr:rowOff>
              </from>
              <to>
                <xdr:col>15368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023" r:id="rId980"/>
      </mc:Fallback>
    </mc:AlternateContent>
    <mc:AlternateContent xmlns:mc="http://schemas.openxmlformats.org/markup-compatibility/2006">
      <mc:Choice Requires="x14">
        <oleObject progId="Equation.3" shapeId="3024" r:id="rId981">
          <objectPr defaultSize="0" autoPict="0" r:id="rId7">
            <anchor moveWithCells="1" sizeWithCells="1">
              <from>
                <xdr:col>15362</xdr:col>
                <xdr:colOff>200025</xdr:colOff>
                <xdr:row>983029</xdr:row>
                <xdr:rowOff>95250</xdr:rowOff>
              </from>
              <to>
                <xdr:col>15368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024" r:id="rId981"/>
      </mc:Fallback>
    </mc:AlternateContent>
    <mc:AlternateContent xmlns:mc="http://schemas.openxmlformats.org/markup-compatibility/2006">
      <mc:Choice Requires="x14">
        <oleObject progId="Equation.3" shapeId="3025" r:id="rId982">
          <objectPr defaultSize="0" autoPict="0" r:id="rId7">
            <anchor moveWithCells="1" sizeWithCells="1">
              <from>
                <xdr:col>15618</xdr:col>
                <xdr:colOff>200025</xdr:colOff>
                <xdr:row>10</xdr:row>
                <xdr:rowOff>95250</xdr:rowOff>
              </from>
              <to>
                <xdr:col>15624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025" r:id="rId982"/>
      </mc:Fallback>
    </mc:AlternateContent>
    <mc:AlternateContent xmlns:mc="http://schemas.openxmlformats.org/markup-compatibility/2006">
      <mc:Choice Requires="x14">
        <oleObject progId="Equation.3" shapeId="3026" r:id="rId983">
          <objectPr defaultSize="0" autoPict="0" r:id="rId7">
            <anchor moveWithCells="1" sizeWithCells="1">
              <from>
                <xdr:col>15618</xdr:col>
                <xdr:colOff>200025</xdr:colOff>
                <xdr:row>65525</xdr:row>
                <xdr:rowOff>95250</xdr:rowOff>
              </from>
              <to>
                <xdr:col>15624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026" r:id="rId983"/>
      </mc:Fallback>
    </mc:AlternateContent>
    <mc:AlternateContent xmlns:mc="http://schemas.openxmlformats.org/markup-compatibility/2006">
      <mc:Choice Requires="x14">
        <oleObject progId="Equation.3" shapeId="3027" r:id="rId984">
          <objectPr defaultSize="0" autoPict="0" r:id="rId7">
            <anchor moveWithCells="1" sizeWithCells="1">
              <from>
                <xdr:col>15618</xdr:col>
                <xdr:colOff>200025</xdr:colOff>
                <xdr:row>131061</xdr:row>
                <xdr:rowOff>95250</xdr:rowOff>
              </from>
              <to>
                <xdr:col>15624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027" r:id="rId984"/>
      </mc:Fallback>
    </mc:AlternateContent>
    <mc:AlternateContent xmlns:mc="http://schemas.openxmlformats.org/markup-compatibility/2006">
      <mc:Choice Requires="x14">
        <oleObject progId="Equation.3" shapeId="3028" r:id="rId985">
          <objectPr defaultSize="0" autoPict="0" r:id="rId7">
            <anchor moveWithCells="1" sizeWithCells="1">
              <from>
                <xdr:col>15618</xdr:col>
                <xdr:colOff>200025</xdr:colOff>
                <xdr:row>196597</xdr:row>
                <xdr:rowOff>95250</xdr:rowOff>
              </from>
              <to>
                <xdr:col>15624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028" r:id="rId985"/>
      </mc:Fallback>
    </mc:AlternateContent>
    <mc:AlternateContent xmlns:mc="http://schemas.openxmlformats.org/markup-compatibility/2006">
      <mc:Choice Requires="x14">
        <oleObject progId="Equation.3" shapeId="3029" r:id="rId986">
          <objectPr defaultSize="0" autoPict="0" r:id="rId7">
            <anchor moveWithCells="1" sizeWithCells="1">
              <from>
                <xdr:col>15618</xdr:col>
                <xdr:colOff>200025</xdr:colOff>
                <xdr:row>262133</xdr:row>
                <xdr:rowOff>95250</xdr:rowOff>
              </from>
              <to>
                <xdr:col>15624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029" r:id="rId986"/>
      </mc:Fallback>
    </mc:AlternateContent>
    <mc:AlternateContent xmlns:mc="http://schemas.openxmlformats.org/markup-compatibility/2006">
      <mc:Choice Requires="x14">
        <oleObject progId="Equation.3" shapeId="3030" r:id="rId987">
          <objectPr defaultSize="0" autoPict="0" r:id="rId7">
            <anchor moveWithCells="1" sizeWithCells="1">
              <from>
                <xdr:col>15618</xdr:col>
                <xdr:colOff>200025</xdr:colOff>
                <xdr:row>327669</xdr:row>
                <xdr:rowOff>95250</xdr:rowOff>
              </from>
              <to>
                <xdr:col>15624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030" r:id="rId987"/>
      </mc:Fallback>
    </mc:AlternateContent>
    <mc:AlternateContent xmlns:mc="http://schemas.openxmlformats.org/markup-compatibility/2006">
      <mc:Choice Requires="x14">
        <oleObject progId="Equation.3" shapeId="3031" r:id="rId988">
          <objectPr defaultSize="0" autoPict="0" r:id="rId7">
            <anchor moveWithCells="1" sizeWithCells="1">
              <from>
                <xdr:col>15618</xdr:col>
                <xdr:colOff>200025</xdr:colOff>
                <xdr:row>393205</xdr:row>
                <xdr:rowOff>95250</xdr:rowOff>
              </from>
              <to>
                <xdr:col>15624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031" r:id="rId988"/>
      </mc:Fallback>
    </mc:AlternateContent>
    <mc:AlternateContent xmlns:mc="http://schemas.openxmlformats.org/markup-compatibility/2006">
      <mc:Choice Requires="x14">
        <oleObject progId="Equation.3" shapeId="3032" r:id="rId989">
          <objectPr defaultSize="0" autoPict="0" r:id="rId7">
            <anchor moveWithCells="1" sizeWithCells="1">
              <from>
                <xdr:col>15618</xdr:col>
                <xdr:colOff>200025</xdr:colOff>
                <xdr:row>458741</xdr:row>
                <xdr:rowOff>95250</xdr:rowOff>
              </from>
              <to>
                <xdr:col>15624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032" r:id="rId989"/>
      </mc:Fallback>
    </mc:AlternateContent>
    <mc:AlternateContent xmlns:mc="http://schemas.openxmlformats.org/markup-compatibility/2006">
      <mc:Choice Requires="x14">
        <oleObject progId="Equation.3" shapeId="3033" r:id="rId990">
          <objectPr defaultSize="0" autoPict="0" r:id="rId7">
            <anchor moveWithCells="1" sizeWithCells="1">
              <from>
                <xdr:col>15618</xdr:col>
                <xdr:colOff>200025</xdr:colOff>
                <xdr:row>524277</xdr:row>
                <xdr:rowOff>95250</xdr:rowOff>
              </from>
              <to>
                <xdr:col>15624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033" r:id="rId990"/>
      </mc:Fallback>
    </mc:AlternateContent>
    <mc:AlternateContent xmlns:mc="http://schemas.openxmlformats.org/markup-compatibility/2006">
      <mc:Choice Requires="x14">
        <oleObject progId="Equation.3" shapeId="3034" r:id="rId991">
          <objectPr defaultSize="0" autoPict="0" r:id="rId7">
            <anchor moveWithCells="1" sizeWithCells="1">
              <from>
                <xdr:col>15618</xdr:col>
                <xdr:colOff>200025</xdr:colOff>
                <xdr:row>589813</xdr:row>
                <xdr:rowOff>95250</xdr:rowOff>
              </from>
              <to>
                <xdr:col>15624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034" r:id="rId991"/>
      </mc:Fallback>
    </mc:AlternateContent>
    <mc:AlternateContent xmlns:mc="http://schemas.openxmlformats.org/markup-compatibility/2006">
      <mc:Choice Requires="x14">
        <oleObject progId="Equation.3" shapeId="3035" r:id="rId992">
          <objectPr defaultSize="0" autoPict="0" r:id="rId7">
            <anchor moveWithCells="1" sizeWithCells="1">
              <from>
                <xdr:col>15618</xdr:col>
                <xdr:colOff>200025</xdr:colOff>
                <xdr:row>655349</xdr:row>
                <xdr:rowOff>95250</xdr:rowOff>
              </from>
              <to>
                <xdr:col>15624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035" r:id="rId992"/>
      </mc:Fallback>
    </mc:AlternateContent>
    <mc:AlternateContent xmlns:mc="http://schemas.openxmlformats.org/markup-compatibility/2006">
      <mc:Choice Requires="x14">
        <oleObject progId="Equation.3" shapeId="3036" r:id="rId993">
          <objectPr defaultSize="0" autoPict="0" r:id="rId7">
            <anchor moveWithCells="1" sizeWithCells="1">
              <from>
                <xdr:col>15618</xdr:col>
                <xdr:colOff>200025</xdr:colOff>
                <xdr:row>720885</xdr:row>
                <xdr:rowOff>95250</xdr:rowOff>
              </from>
              <to>
                <xdr:col>15624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036" r:id="rId993"/>
      </mc:Fallback>
    </mc:AlternateContent>
    <mc:AlternateContent xmlns:mc="http://schemas.openxmlformats.org/markup-compatibility/2006">
      <mc:Choice Requires="x14">
        <oleObject progId="Equation.3" shapeId="3037" r:id="rId994">
          <objectPr defaultSize="0" autoPict="0" r:id="rId7">
            <anchor moveWithCells="1" sizeWithCells="1">
              <from>
                <xdr:col>15618</xdr:col>
                <xdr:colOff>200025</xdr:colOff>
                <xdr:row>786421</xdr:row>
                <xdr:rowOff>95250</xdr:rowOff>
              </from>
              <to>
                <xdr:col>15624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037" r:id="rId994"/>
      </mc:Fallback>
    </mc:AlternateContent>
    <mc:AlternateContent xmlns:mc="http://schemas.openxmlformats.org/markup-compatibility/2006">
      <mc:Choice Requires="x14">
        <oleObject progId="Equation.3" shapeId="3038" r:id="rId995">
          <objectPr defaultSize="0" autoPict="0" r:id="rId7">
            <anchor moveWithCells="1" sizeWithCells="1">
              <from>
                <xdr:col>15618</xdr:col>
                <xdr:colOff>200025</xdr:colOff>
                <xdr:row>851957</xdr:row>
                <xdr:rowOff>95250</xdr:rowOff>
              </from>
              <to>
                <xdr:col>15624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038" r:id="rId995"/>
      </mc:Fallback>
    </mc:AlternateContent>
    <mc:AlternateContent xmlns:mc="http://schemas.openxmlformats.org/markup-compatibility/2006">
      <mc:Choice Requires="x14">
        <oleObject progId="Equation.3" shapeId="3039" r:id="rId996">
          <objectPr defaultSize="0" autoPict="0" r:id="rId7">
            <anchor moveWithCells="1" sizeWithCells="1">
              <from>
                <xdr:col>15618</xdr:col>
                <xdr:colOff>200025</xdr:colOff>
                <xdr:row>917493</xdr:row>
                <xdr:rowOff>95250</xdr:rowOff>
              </from>
              <to>
                <xdr:col>15624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039" r:id="rId996"/>
      </mc:Fallback>
    </mc:AlternateContent>
    <mc:AlternateContent xmlns:mc="http://schemas.openxmlformats.org/markup-compatibility/2006">
      <mc:Choice Requires="x14">
        <oleObject progId="Equation.3" shapeId="3040" r:id="rId997">
          <objectPr defaultSize="0" autoPict="0" r:id="rId7">
            <anchor moveWithCells="1" sizeWithCells="1">
              <from>
                <xdr:col>15618</xdr:col>
                <xdr:colOff>200025</xdr:colOff>
                <xdr:row>983029</xdr:row>
                <xdr:rowOff>95250</xdr:rowOff>
              </from>
              <to>
                <xdr:col>15624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040" r:id="rId997"/>
      </mc:Fallback>
    </mc:AlternateContent>
    <mc:AlternateContent xmlns:mc="http://schemas.openxmlformats.org/markup-compatibility/2006">
      <mc:Choice Requires="x14">
        <oleObject progId="Equation.3" shapeId="3041" r:id="rId998">
          <objectPr defaultSize="0" autoPict="0" r:id="rId7">
            <anchor moveWithCells="1" sizeWithCells="1">
              <from>
                <xdr:col>15874</xdr:col>
                <xdr:colOff>200025</xdr:colOff>
                <xdr:row>10</xdr:row>
                <xdr:rowOff>95250</xdr:rowOff>
              </from>
              <to>
                <xdr:col>15880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041" r:id="rId998"/>
      </mc:Fallback>
    </mc:AlternateContent>
    <mc:AlternateContent xmlns:mc="http://schemas.openxmlformats.org/markup-compatibility/2006">
      <mc:Choice Requires="x14">
        <oleObject progId="Equation.3" shapeId="3042" r:id="rId999">
          <objectPr defaultSize="0" autoPict="0" r:id="rId7">
            <anchor moveWithCells="1" sizeWithCells="1">
              <from>
                <xdr:col>15874</xdr:col>
                <xdr:colOff>200025</xdr:colOff>
                <xdr:row>65525</xdr:row>
                <xdr:rowOff>95250</xdr:rowOff>
              </from>
              <to>
                <xdr:col>15880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042" r:id="rId999"/>
      </mc:Fallback>
    </mc:AlternateContent>
    <mc:AlternateContent xmlns:mc="http://schemas.openxmlformats.org/markup-compatibility/2006">
      <mc:Choice Requires="x14">
        <oleObject progId="Equation.3" shapeId="3043" r:id="rId1000">
          <objectPr defaultSize="0" autoPict="0" r:id="rId7">
            <anchor moveWithCells="1" sizeWithCells="1">
              <from>
                <xdr:col>15874</xdr:col>
                <xdr:colOff>200025</xdr:colOff>
                <xdr:row>131061</xdr:row>
                <xdr:rowOff>95250</xdr:rowOff>
              </from>
              <to>
                <xdr:col>15880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043" r:id="rId1000"/>
      </mc:Fallback>
    </mc:AlternateContent>
    <mc:AlternateContent xmlns:mc="http://schemas.openxmlformats.org/markup-compatibility/2006">
      <mc:Choice Requires="x14">
        <oleObject progId="Equation.3" shapeId="3044" r:id="rId1001">
          <objectPr defaultSize="0" autoPict="0" r:id="rId7">
            <anchor moveWithCells="1" sizeWithCells="1">
              <from>
                <xdr:col>15874</xdr:col>
                <xdr:colOff>200025</xdr:colOff>
                <xdr:row>196597</xdr:row>
                <xdr:rowOff>95250</xdr:rowOff>
              </from>
              <to>
                <xdr:col>15880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044" r:id="rId1001"/>
      </mc:Fallback>
    </mc:AlternateContent>
    <mc:AlternateContent xmlns:mc="http://schemas.openxmlformats.org/markup-compatibility/2006">
      <mc:Choice Requires="x14">
        <oleObject progId="Equation.3" shapeId="3045" r:id="rId1002">
          <objectPr defaultSize="0" autoPict="0" r:id="rId7">
            <anchor moveWithCells="1" sizeWithCells="1">
              <from>
                <xdr:col>15874</xdr:col>
                <xdr:colOff>200025</xdr:colOff>
                <xdr:row>262133</xdr:row>
                <xdr:rowOff>95250</xdr:rowOff>
              </from>
              <to>
                <xdr:col>15880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045" r:id="rId1002"/>
      </mc:Fallback>
    </mc:AlternateContent>
    <mc:AlternateContent xmlns:mc="http://schemas.openxmlformats.org/markup-compatibility/2006">
      <mc:Choice Requires="x14">
        <oleObject progId="Equation.3" shapeId="3046" r:id="rId1003">
          <objectPr defaultSize="0" autoPict="0" r:id="rId7">
            <anchor moveWithCells="1" sizeWithCells="1">
              <from>
                <xdr:col>15874</xdr:col>
                <xdr:colOff>200025</xdr:colOff>
                <xdr:row>327669</xdr:row>
                <xdr:rowOff>95250</xdr:rowOff>
              </from>
              <to>
                <xdr:col>15880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046" r:id="rId1003"/>
      </mc:Fallback>
    </mc:AlternateContent>
    <mc:AlternateContent xmlns:mc="http://schemas.openxmlformats.org/markup-compatibility/2006">
      <mc:Choice Requires="x14">
        <oleObject progId="Equation.3" shapeId="3047" r:id="rId1004">
          <objectPr defaultSize="0" autoPict="0" r:id="rId7">
            <anchor moveWithCells="1" sizeWithCells="1">
              <from>
                <xdr:col>15874</xdr:col>
                <xdr:colOff>200025</xdr:colOff>
                <xdr:row>393205</xdr:row>
                <xdr:rowOff>95250</xdr:rowOff>
              </from>
              <to>
                <xdr:col>15880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047" r:id="rId1004"/>
      </mc:Fallback>
    </mc:AlternateContent>
    <mc:AlternateContent xmlns:mc="http://schemas.openxmlformats.org/markup-compatibility/2006">
      <mc:Choice Requires="x14">
        <oleObject progId="Equation.3" shapeId="3048" r:id="rId1005">
          <objectPr defaultSize="0" autoPict="0" r:id="rId7">
            <anchor moveWithCells="1" sizeWithCells="1">
              <from>
                <xdr:col>15874</xdr:col>
                <xdr:colOff>200025</xdr:colOff>
                <xdr:row>458741</xdr:row>
                <xdr:rowOff>95250</xdr:rowOff>
              </from>
              <to>
                <xdr:col>15880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048" r:id="rId1005"/>
      </mc:Fallback>
    </mc:AlternateContent>
    <mc:AlternateContent xmlns:mc="http://schemas.openxmlformats.org/markup-compatibility/2006">
      <mc:Choice Requires="x14">
        <oleObject progId="Equation.3" shapeId="3049" r:id="rId1006">
          <objectPr defaultSize="0" autoPict="0" r:id="rId7">
            <anchor moveWithCells="1" sizeWithCells="1">
              <from>
                <xdr:col>15874</xdr:col>
                <xdr:colOff>200025</xdr:colOff>
                <xdr:row>524277</xdr:row>
                <xdr:rowOff>95250</xdr:rowOff>
              </from>
              <to>
                <xdr:col>15880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049" r:id="rId1006"/>
      </mc:Fallback>
    </mc:AlternateContent>
    <mc:AlternateContent xmlns:mc="http://schemas.openxmlformats.org/markup-compatibility/2006">
      <mc:Choice Requires="x14">
        <oleObject progId="Equation.3" shapeId="3050" r:id="rId1007">
          <objectPr defaultSize="0" autoPict="0" r:id="rId7">
            <anchor moveWithCells="1" sizeWithCells="1">
              <from>
                <xdr:col>15874</xdr:col>
                <xdr:colOff>200025</xdr:colOff>
                <xdr:row>589813</xdr:row>
                <xdr:rowOff>95250</xdr:rowOff>
              </from>
              <to>
                <xdr:col>15880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050" r:id="rId1007"/>
      </mc:Fallback>
    </mc:AlternateContent>
    <mc:AlternateContent xmlns:mc="http://schemas.openxmlformats.org/markup-compatibility/2006">
      <mc:Choice Requires="x14">
        <oleObject progId="Equation.3" shapeId="3051" r:id="rId1008">
          <objectPr defaultSize="0" autoPict="0" r:id="rId7">
            <anchor moveWithCells="1" sizeWithCells="1">
              <from>
                <xdr:col>15874</xdr:col>
                <xdr:colOff>200025</xdr:colOff>
                <xdr:row>655349</xdr:row>
                <xdr:rowOff>95250</xdr:rowOff>
              </from>
              <to>
                <xdr:col>15880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051" r:id="rId1008"/>
      </mc:Fallback>
    </mc:AlternateContent>
    <mc:AlternateContent xmlns:mc="http://schemas.openxmlformats.org/markup-compatibility/2006">
      <mc:Choice Requires="x14">
        <oleObject progId="Equation.3" shapeId="3052" r:id="rId1009">
          <objectPr defaultSize="0" autoPict="0" r:id="rId7">
            <anchor moveWithCells="1" sizeWithCells="1">
              <from>
                <xdr:col>15874</xdr:col>
                <xdr:colOff>200025</xdr:colOff>
                <xdr:row>720885</xdr:row>
                <xdr:rowOff>95250</xdr:rowOff>
              </from>
              <to>
                <xdr:col>15880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052" r:id="rId1009"/>
      </mc:Fallback>
    </mc:AlternateContent>
    <mc:AlternateContent xmlns:mc="http://schemas.openxmlformats.org/markup-compatibility/2006">
      <mc:Choice Requires="x14">
        <oleObject progId="Equation.3" shapeId="3053" r:id="rId1010">
          <objectPr defaultSize="0" autoPict="0" r:id="rId7">
            <anchor moveWithCells="1" sizeWithCells="1">
              <from>
                <xdr:col>15874</xdr:col>
                <xdr:colOff>200025</xdr:colOff>
                <xdr:row>786421</xdr:row>
                <xdr:rowOff>95250</xdr:rowOff>
              </from>
              <to>
                <xdr:col>15880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053" r:id="rId1010"/>
      </mc:Fallback>
    </mc:AlternateContent>
    <mc:AlternateContent xmlns:mc="http://schemas.openxmlformats.org/markup-compatibility/2006">
      <mc:Choice Requires="x14">
        <oleObject progId="Equation.3" shapeId="3054" r:id="rId1011">
          <objectPr defaultSize="0" autoPict="0" r:id="rId7">
            <anchor moveWithCells="1" sizeWithCells="1">
              <from>
                <xdr:col>15874</xdr:col>
                <xdr:colOff>200025</xdr:colOff>
                <xdr:row>851957</xdr:row>
                <xdr:rowOff>95250</xdr:rowOff>
              </from>
              <to>
                <xdr:col>15880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054" r:id="rId1011"/>
      </mc:Fallback>
    </mc:AlternateContent>
    <mc:AlternateContent xmlns:mc="http://schemas.openxmlformats.org/markup-compatibility/2006">
      <mc:Choice Requires="x14">
        <oleObject progId="Equation.3" shapeId="3055" r:id="rId1012">
          <objectPr defaultSize="0" autoPict="0" r:id="rId7">
            <anchor moveWithCells="1" sizeWithCells="1">
              <from>
                <xdr:col>15874</xdr:col>
                <xdr:colOff>200025</xdr:colOff>
                <xdr:row>917493</xdr:row>
                <xdr:rowOff>95250</xdr:rowOff>
              </from>
              <to>
                <xdr:col>15880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055" r:id="rId1012"/>
      </mc:Fallback>
    </mc:AlternateContent>
    <mc:AlternateContent xmlns:mc="http://schemas.openxmlformats.org/markup-compatibility/2006">
      <mc:Choice Requires="x14">
        <oleObject progId="Equation.3" shapeId="3056" r:id="rId1013">
          <objectPr defaultSize="0" autoPict="0" r:id="rId7">
            <anchor moveWithCells="1" sizeWithCells="1">
              <from>
                <xdr:col>15874</xdr:col>
                <xdr:colOff>200025</xdr:colOff>
                <xdr:row>983029</xdr:row>
                <xdr:rowOff>95250</xdr:rowOff>
              </from>
              <to>
                <xdr:col>15880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056" r:id="rId1013"/>
      </mc:Fallback>
    </mc:AlternateContent>
    <mc:AlternateContent xmlns:mc="http://schemas.openxmlformats.org/markup-compatibility/2006">
      <mc:Choice Requires="x14">
        <oleObject progId="Equation.3" shapeId="3057" r:id="rId1014">
          <objectPr defaultSize="0" autoPict="0" r:id="rId7">
            <anchor moveWithCells="1" sizeWithCells="1">
              <from>
                <xdr:col>16130</xdr:col>
                <xdr:colOff>200025</xdr:colOff>
                <xdr:row>10</xdr:row>
                <xdr:rowOff>95250</xdr:rowOff>
              </from>
              <to>
                <xdr:col>16136</xdr:col>
                <xdr:colOff>323850</xdr:colOff>
                <xdr:row>15</xdr:row>
                <xdr:rowOff>47625</xdr:rowOff>
              </to>
            </anchor>
          </objectPr>
        </oleObject>
      </mc:Choice>
      <mc:Fallback>
        <oleObject progId="Equation.3" shapeId="3057" r:id="rId1014"/>
      </mc:Fallback>
    </mc:AlternateContent>
    <mc:AlternateContent xmlns:mc="http://schemas.openxmlformats.org/markup-compatibility/2006">
      <mc:Choice Requires="x14">
        <oleObject progId="Equation.3" shapeId="3058" r:id="rId1015">
          <objectPr defaultSize="0" autoPict="0" r:id="rId7">
            <anchor moveWithCells="1" sizeWithCells="1">
              <from>
                <xdr:col>16130</xdr:col>
                <xdr:colOff>200025</xdr:colOff>
                <xdr:row>65525</xdr:row>
                <xdr:rowOff>95250</xdr:rowOff>
              </from>
              <to>
                <xdr:col>16136</xdr:col>
                <xdr:colOff>323850</xdr:colOff>
                <xdr:row>65530</xdr:row>
                <xdr:rowOff>47625</xdr:rowOff>
              </to>
            </anchor>
          </objectPr>
        </oleObject>
      </mc:Choice>
      <mc:Fallback>
        <oleObject progId="Equation.3" shapeId="3058" r:id="rId1015"/>
      </mc:Fallback>
    </mc:AlternateContent>
    <mc:AlternateContent xmlns:mc="http://schemas.openxmlformats.org/markup-compatibility/2006">
      <mc:Choice Requires="x14">
        <oleObject progId="Equation.3" shapeId="3059" r:id="rId1016">
          <objectPr defaultSize="0" autoPict="0" r:id="rId7">
            <anchor moveWithCells="1" sizeWithCells="1">
              <from>
                <xdr:col>16130</xdr:col>
                <xdr:colOff>200025</xdr:colOff>
                <xdr:row>131061</xdr:row>
                <xdr:rowOff>95250</xdr:rowOff>
              </from>
              <to>
                <xdr:col>16136</xdr:col>
                <xdr:colOff>323850</xdr:colOff>
                <xdr:row>131066</xdr:row>
                <xdr:rowOff>47625</xdr:rowOff>
              </to>
            </anchor>
          </objectPr>
        </oleObject>
      </mc:Choice>
      <mc:Fallback>
        <oleObject progId="Equation.3" shapeId="3059" r:id="rId1016"/>
      </mc:Fallback>
    </mc:AlternateContent>
    <mc:AlternateContent xmlns:mc="http://schemas.openxmlformats.org/markup-compatibility/2006">
      <mc:Choice Requires="x14">
        <oleObject progId="Equation.3" shapeId="3060" r:id="rId1017">
          <objectPr defaultSize="0" autoPict="0" r:id="rId7">
            <anchor moveWithCells="1" sizeWithCells="1">
              <from>
                <xdr:col>16130</xdr:col>
                <xdr:colOff>200025</xdr:colOff>
                <xdr:row>196597</xdr:row>
                <xdr:rowOff>95250</xdr:rowOff>
              </from>
              <to>
                <xdr:col>16136</xdr:col>
                <xdr:colOff>323850</xdr:colOff>
                <xdr:row>196602</xdr:row>
                <xdr:rowOff>47625</xdr:rowOff>
              </to>
            </anchor>
          </objectPr>
        </oleObject>
      </mc:Choice>
      <mc:Fallback>
        <oleObject progId="Equation.3" shapeId="3060" r:id="rId1017"/>
      </mc:Fallback>
    </mc:AlternateContent>
    <mc:AlternateContent xmlns:mc="http://schemas.openxmlformats.org/markup-compatibility/2006">
      <mc:Choice Requires="x14">
        <oleObject progId="Equation.3" shapeId="3061" r:id="rId1018">
          <objectPr defaultSize="0" autoPict="0" r:id="rId7">
            <anchor moveWithCells="1" sizeWithCells="1">
              <from>
                <xdr:col>16130</xdr:col>
                <xdr:colOff>200025</xdr:colOff>
                <xdr:row>262133</xdr:row>
                <xdr:rowOff>95250</xdr:rowOff>
              </from>
              <to>
                <xdr:col>16136</xdr:col>
                <xdr:colOff>323850</xdr:colOff>
                <xdr:row>262138</xdr:row>
                <xdr:rowOff>47625</xdr:rowOff>
              </to>
            </anchor>
          </objectPr>
        </oleObject>
      </mc:Choice>
      <mc:Fallback>
        <oleObject progId="Equation.3" shapeId="3061" r:id="rId1018"/>
      </mc:Fallback>
    </mc:AlternateContent>
    <mc:AlternateContent xmlns:mc="http://schemas.openxmlformats.org/markup-compatibility/2006">
      <mc:Choice Requires="x14">
        <oleObject progId="Equation.3" shapeId="3062" r:id="rId1019">
          <objectPr defaultSize="0" autoPict="0" r:id="rId7">
            <anchor moveWithCells="1" sizeWithCells="1">
              <from>
                <xdr:col>16130</xdr:col>
                <xdr:colOff>200025</xdr:colOff>
                <xdr:row>327669</xdr:row>
                <xdr:rowOff>95250</xdr:rowOff>
              </from>
              <to>
                <xdr:col>16136</xdr:col>
                <xdr:colOff>323850</xdr:colOff>
                <xdr:row>327674</xdr:row>
                <xdr:rowOff>47625</xdr:rowOff>
              </to>
            </anchor>
          </objectPr>
        </oleObject>
      </mc:Choice>
      <mc:Fallback>
        <oleObject progId="Equation.3" shapeId="3062" r:id="rId1019"/>
      </mc:Fallback>
    </mc:AlternateContent>
    <mc:AlternateContent xmlns:mc="http://schemas.openxmlformats.org/markup-compatibility/2006">
      <mc:Choice Requires="x14">
        <oleObject progId="Equation.3" shapeId="3063" r:id="rId1020">
          <objectPr defaultSize="0" autoPict="0" r:id="rId7">
            <anchor moveWithCells="1" sizeWithCells="1">
              <from>
                <xdr:col>16130</xdr:col>
                <xdr:colOff>200025</xdr:colOff>
                <xdr:row>393205</xdr:row>
                <xdr:rowOff>95250</xdr:rowOff>
              </from>
              <to>
                <xdr:col>16136</xdr:col>
                <xdr:colOff>323850</xdr:colOff>
                <xdr:row>393210</xdr:row>
                <xdr:rowOff>47625</xdr:rowOff>
              </to>
            </anchor>
          </objectPr>
        </oleObject>
      </mc:Choice>
      <mc:Fallback>
        <oleObject progId="Equation.3" shapeId="3063" r:id="rId1020"/>
      </mc:Fallback>
    </mc:AlternateContent>
    <mc:AlternateContent xmlns:mc="http://schemas.openxmlformats.org/markup-compatibility/2006">
      <mc:Choice Requires="x14">
        <oleObject progId="Equation.3" shapeId="3064" r:id="rId1021">
          <objectPr defaultSize="0" autoPict="0" r:id="rId7">
            <anchor moveWithCells="1" sizeWithCells="1">
              <from>
                <xdr:col>16130</xdr:col>
                <xdr:colOff>200025</xdr:colOff>
                <xdr:row>458741</xdr:row>
                <xdr:rowOff>95250</xdr:rowOff>
              </from>
              <to>
                <xdr:col>16136</xdr:col>
                <xdr:colOff>323850</xdr:colOff>
                <xdr:row>458746</xdr:row>
                <xdr:rowOff>47625</xdr:rowOff>
              </to>
            </anchor>
          </objectPr>
        </oleObject>
      </mc:Choice>
      <mc:Fallback>
        <oleObject progId="Equation.3" shapeId="3064" r:id="rId1021"/>
      </mc:Fallback>
    </mc:AlternateContent>
    <mc:AlternateContent xmlns:mc="http://schemas.openxmlformats.org/markup-compatibility/2006">
      <mc:Choice Requires="x14">
        <oleObject progId="Equation.3" shapeId="3065" r:id="rId1022">
          <objectPr defaultSize="0" autoPict="0" r:id="rId7">
            <anchor moveWithCells="1" sizeWithCells="1">
              <from>
                <xdr:col>16130</xdr:col>
                <xdr:colOff>200025</xdr:colOff>
                <xdr:row>524277</xdr:row>
                <xdr:rowOff>95250</xdr:rowOff>
              </from>
              <to>
                <xdr:col>16136</xdr:col>
                <xdr:colOff>323850</xdr:colOff>
                <xdr:row>524282</xdr:row>
                <xdr:rowOff>47625</xdr:rowOff>
              </to>
            </anchor>
          </objectPr>
        </oleObject>
      </mc:Choice>
      <mc:Fallback>
        <oleObject progId="Equation.3" shapeId="3065" r:id="rId1022"/>
      </mc:Fallback>
    </mc:AlternateContent>
    <mc:AlternateContent xmlns:mc="http://schemas.openxmlformats.org/markup-compatibility/2006">
      <mc:Choice Requires="x14">
        <oleObject progId="Equation.3" shapeId="3066" r:id="rId1023">
          <objectPr defaultSize="0" autoPict="0" r:id="rId7">
            <anchor moveWithCells="1" sizeWithCells="1">
              <from>
                <xdr:col>16130</xdr:col>
                <xdr:colOff>200025</xdr:colOff>
                <xdr:row>589813</xdr:row>
                <xdr:rowOff>95250</xdr:rowOff>
              </from>
              <to>
                <xdr:col>16136</xdr:col>
                <xdr:colOff>323850</xdr:colOff>
                <xdr:row>589818</xdr:row>
                <xdr:rowOff>47625</xdr:rowOff>
              </to>
            </anchor>
          </objectPr>
        </oleObject>
      </mc:Choice>
      <mc:Fallback>
        <oleObject progId="Equation.3" shapeId="3066" r:id="rId1023"/>
      </mc:Fallback>
    </mc:AlternateContent>
    <mc:AlternateContent xmlns:mc="http://schemas.openxmlformats.org/markup-compatibility/2006">
      <mc:Choice Requires="x14">
        <oleObject progId="Equation.3" shapeId="3067" r:id="rId1024">
          <objectPr defaultSize="0" autoPict="0" r:id="rId7">
            <anchor moveWithCells="1" sizeWithCells="1">
              <from>
                <xdr:col>16130</xdr:col>
                <xdr:colOff>200025</xdr:colOff>
                <xdr:row>655349</xdr:row>
                <xdr:rowOff>95250</xdr:rowOff>
              </from>
              <to>
                <xdr:col>16136</xdr:col>
                <xdr:colOff>323850</xdr:colOff>
                <xdr:row>655354</xdr:row>
                <xdr:rowOff>47625</xdr:rowOff>
              </to>
            </anchor>
          </objectPr>
        </oleObject>
      </mc:Choice>
      <mc:Fallback>
        <oleObject progId="Equation.3" shapeId="3067" r:id="rId1024"/>
      </mc:Fallback>
    </mc:AlternateContent>
    <mc:AlternateContent xmlns:mc="http://schemas.openxmlformats.org/markup-compatibility/2006">
      <mc:Choice Requires="x14">
        <oleObject progId="Equation.3" shapeId="3068" r:id="rId1025">
          <objectPr defaultSize="0" autoPict="0" r:id="rId7">
            <anchor moveWithCells="1" sizeWithCells="1">
              <from>
                <xdr:col>16130</xdr:col>
                <xdr:colOff>200025</xdr:colOff>
                <xdr:row>720885</xdr:row>
                <xdr:rowOff>95250</xdr:rowOff>
              </from>
              <to>
                <xdr:col>16136</xdr:col>
                <xdr:colOff>323850</xdr:colOff>
                <xdr:row>720890</xdr:row>
                <xdr:rowOff>47625</xdr:rowOff>
              </to>
            </anchor>
          </objectPr>
        </oleObject>
      </mc:Choice>
      <mc:Fallback>
        <oleObject progId="Equation.3" shapeId="3068" r:id="rId1025"/>
      </mc:Fallback>
    </mc:AlternateContent>
    <mc:AlternateContent xmlns:mc="http://schemas.openxmlformats.org/markup-compatibility/2006">
      <mc:Choice Requires="x14">
        <oleObject progId="Equation.3" shapeId="3069" r:id="rId1026">
          <objectPr defaultSize="0" autoPict="0" r:id="rId7">
            <anchor moveWithCells="1" sizeWithCells="1">
              <from>
                <xdr:col>16130</xdr:col>
                <xdr:colOff>200025</xdr:colOff>
                <xdr:row>786421</xdr:row>
                <xdr:rowOff>95250</xdr:rowOff>
              </from>
              <to>
                <xdr:col>16136</xdr:col>
                <xdr:colOff>323850</xdr:colOff>
                <xdr:row>786426</xdr:row>
                <xdr:rowOff>47625</xdr:rowOff>
              </to>
            </anchor>
          </objectPr>
        </oleObject>
      </mc:Choice>
      <mc:Fallback>
        <oleObject progId="Equation.3" shapeId="3069" r:id="rId1026"/>
      </mc:Fallback>
    </mc:AlternateContent>
    <mc:AlternateContent xmlns:mc="http://schemas.openxmlformats.org/markup-compatibility/2006">
      <mc:Choice Requires="x14">
        <oleObject progId="Equation.3" shapeId="3070" r:id="rId1027">
          <objectPr defaultSize="0" autoPict="0" r:id="rId7">
            <anchor moveWithCells="1" sizeWithCells="1">
              <from>
                <xdr:col>16130</xdr:col>
                <xdr:colOff>200025</xdr:colOff>
                <xdr:row>851957</xdr:row>
                <xdr:rowOff>95250</xdr:rowOff>
              </from>
              <to>
                <xdr:col>16136</xdr:col>
                <xdr:colOff>323850</xdr:colOff>
                <xdr:row>851962</xdr:row>
                <xdr:rowOff>47625</xdr:rowOff>
              </to>
            </anchor>
          </objectPr>
        </oleObject>
      </mc:Choice>
      <mc:Fallback>
        <oleObject progId="Equation.3" shapeId="3070" r:id="rId1027"/>
      </mc:Fallback>
    </mc:AlternateContent>
    <mc:AlternateContent xmlns:mc="http://schemas.openxmlformats.org/markup-compatibility/2006">
      <mc:Choice Requires="x14">
        <oleObject progId="Equation.3" shapeId="3071" r:id="rId1028">
          <objectPr defaultSize="0" autoPict="0" r:id="rId7">
            <anchor moveWithCells="1" sizeWithCells="1">
              <from>
                <xdr:col>16130</xdr:col>
                <xdr:colOff>200025</xdr:colOff>
                <xdr:row>917493</xdr:row>
                <xdr:rowOff>95250</xdr:rowOff>
              </from>
              <to>
                <xdr:col>16136</xdr:col>
                <xdr:colOff>323850</xdr:colOff>
                <xdr:row>917498</xdr:row>
                <xdr:rowOff>47625</xdr:rowOff>
              </to>
            </anchor>
          </objectPr>
        </oleObject>
      </mc:Choice>
      <mc:Fallback>
        <oleObject progId="Equation.3" shapeId="3071" r:id="rId1028"/>
      </mc:Fallback>
    </mc:AlternateContent>
    <mc:AlternateContent xmlns:mc="http://schemas.openxmlformats.org/markup-compatibility/2006">
      <mc:Choice Requires="x14">
        <oleObject progId="Equation.3" shapeId="3072" r:id="rId1029">
          <objectPr defaultSize="0" autoPict="0" r:id="rId7">
            <anchor moveWithCells="1" sizeWithCells="1">
              <from>
                <xdr:col>16130</xdr:col>
                <xdr:colOff>200025</xdr:colOff>
                <xdr:row>983029</xdr:row>
                <xdr:rowOff>95250</xdr:rowOff>
              </from>
              <to>
                <xdr:col>16136</xdr:col>
                <xdr:colOff>323850</xdr:colOff>
                <xdr:row>983034</xdr:row>
                <xdr:rowOff>47625</xdr:rowOff>
              </to>
            </anchor>
          </objectPr>
        </oleObject>
      </mc:Choice>
      <mc:Fallback>
        <oleObject progId="Equation.3" shapeId="3072" r:id="rId102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39"/>
  <sheetViews>
    <sheetView topLeftCell="A27" workbookViewId="0">
      <selection activeCell="K40" sqref="B1:K40"/>
    </sheetView>
    <sheetView workbookViewId="1"/>
  </sheetViews>
  <sheetFormatPr defaultRowHeight="15" x14ac:dyDescent="0.25"/>
  <cols>
    <col min="1" max="1" width="4.28515625" customWidth="1"/>
    <col min="2" max="2" width="3.140625" customWidth="1"/>
    <col min="4" max="4" width="8.42578125" customWidth="1"/>
    <col min="5" max="5" width="10" customWidth="1"/>
    <col min="6" max="6" width="16" customWidth="1"/>
    <col min="7" max="7" width="16.7109375" customWidth="1"/>
    <col min="8" max="8" width="12.85546875" customWidth="1"/>
    <col min="9" max="9" width="8.28515625" customWidth="1"/>
    <col min="10" max="10" width="6.28515625" customWidth="1"/>
    <col min="11" max="11" width="2.42578125" customWidth="1"/>
  </cols>
  <sheetData>
    <row r="1" spans="1:10" x14ac:dyDescent="0.25">
      <c r="B1" s="19"/>
      <c r="C1" s="20"/>
      <c r="D1" s="21"/>
      <c r="E1" s="153" t="s">
        <v>79</v>
      </c>
      <c r="F1" s="153"/>
      <c r="G1" s="153"/>
      <c r="H1" s="153"/>
      <c r="I1" s="21"/>
      <c r="J1" s="23"/>
    </row>
    <row r="2" spans="1:10" x14ac:dyDescent="0.25">
      <c r="C2" s="6"/>
      <c r="D2" s="24"/>
      <c r="E2" s="24"/>
      <c r="F2" s="90" t="s">
        <v>80</v>
      </c>
      <c r="G2" s="24"/>
      <c r="H2" s="24"/>
      <c r="I2" s="24"/>
      <c r="J2" s="25"/>
    </row>
    <row r="3" spans="1:10" x14ac:dyDescent="0.25">
      <c r="C3" s="6"/>
      <c r="D3" s="24"/>
      <c r="E3" s="24"/>
      <c r="F3" s="90"/>
      <c r="G3" s="24"/>
      <c r="H3" s="24"/>
      <c r="I3" s="24"/>
      <c r="J3" s="25"/>
    </row>
    <row r="4" spans="1:10" x14ac:dyDescent="0.25">
      <c r="C4" s="6"/>
      <c r="D4" s="24"/>
      <c r="E4" s="26" t="s">
        <v>174</v>
      </c>
      <c r="F4" s="90"/>
      <c r="G4" s="24"/>
      <c r="H4" s="24"/>
      <c r="I4" s="24"/>
      <c r="J4" s="25"/>
    </row>
    <row r="5" spans="1:10" x14ac:dyDescent="0.25">
      <c r="C5" s="12"/>
      <c r="D5" s="27"/>
      <c r="E5" s="28" t="s">
        <v>175</v>
      </c>
      <c r="F5" s="91"/>
      <c r="G5" s="27"/>
      <c r="H5" s="27"/>
      <c r="I5" s="27"/>
      <c r="J5" s="29"/>
    </row>
    <row r="6" spans="1:10" x14ac:dyDescent="0.25">
      <c r="A6" s="92"/>
      <c r="B6" s="92"/>
      <c r="C6" s="92"/>
      <c r="D6" s="92"/>
      <c r="E6" s="92"/>
      <c r="G6" s="92"/>
      <c r="H6" s="92"/>
      <c r="I6" s="92"/>
      <c r="J6" s="92"/>
    </row>
    <row r="7" spans="1:10" ht="15.75" x14ac:dyDescent="0.25">
      <c r="A7" s="92"/>
      <c r="B7" s="92"/>
      <c r="C7" s="154" t="s">
        <v>124</v>
      </c>
      <c r="D7" s="155"/>
      <c r="E7" s="155"/>
      <c r="F7" s="155"/>
      <c r="G7" s="155"/>
      <c r="H7" s="155"/>
      <c r="I7" s="155"/>
      <c r="J7" s="149"/>
    </row>
    <row r="8" spans="1:10" ht="18" x14ac:dyDescent="0.25">
      <c r="A8" s="92"/>
      <c r="B8" s="92"/>
      <c r="C8" s="150"/>
      <c r="D8" s="151"/>
      <c r="E8" s="151"/>
      <c r="F8" s="151"/>
      <c r="G8" s="151"/>
      <c r="H8" s="151"/>
      <c r="I8" s="151"/>
      <c r="J8" s="35"/>
    </row>
    <row r="9" spans="1:10" ht="15.75" x14ac:dyDescent="0.25">
      <c r="A9" s="92"/>
      <c r="B9" s="92"/>
      <c r="C9" s="38"/>
      <c r="D9" s="152" t="s">
        <v>86</v>
      </c>
      <c r="E9" s="152"/>
      <c r="F9" s="152"/>
      <c r="G9" s="152"/>
      <c r="H9" s="152"/>
      <c r="I9" s="39"/>
      <c r="J9" s="40"/>
    </row>
    <row r="10" spans="1:10" ht="15.75" x14ac:dyDescent="0.25">
      <c r="A10" s="92"/>
      <c r="B10" s="92"/>
      <c r="C10" s="38"/>
      <c r="D10" s="152"/>
      <c r="E10" s="152"/>
      <c r="F10" s="152"/>
      <c r="G10" s="152"/>
      <c r="H10" s="152"/>
      <c r="I10" s="39"/>
      <c r="J10" s="40"/>
    </row>
    <row r="11" spans="1:10" ht="15.75" x14ac:dyDescent="0.25">
      <c r="A11" s="92"/>
      <c r="B11" s="92"/>
      <c r="C11" s="38"/>
      <c r="D11" s="39"/>
      <c r="E11" s="39"/>
      <c r="F11" s="39"/>
      <c r="G11" s="39"/>
      <c r="H11" s="39"/>
      <c r="I11" s="39"/>
      <c r="J11" s="40"/>
    </row>
    <row r="12" spans="1:10" ht="15.75" x14ac:dyDescent="0.25">
      <c r="A12" s="92"/>
      <c r="B12" s="92"/>
      <c r="C12" s="38"/>
      <c r="D12" s="42"/>
      <c r="E12" s="43"/>
      <c r="F12" s="43"/>
      <c r="G12" s="43"/>
      <c r="H12" s="44"/>
      <c r="I12" s="44"/>
      <c r="J12" s="45"/>
    </row>
    <row r="13" spans="1:10" ht="15.75" x14ac:dyDescent="0.25">
      <c r="A13" s="92"/>
      <c r="B13" s="92"/>
      <c r="C13" s="38"/>
      <c r="D13" s="42"/>
      <c r="E13" s="44"/>
      <c r="F13" s="44"/>
      <c r="G13" s="43"/>
      <c r="H13" s="44"/>
      <c r="I13" s="44"/>
      <c r="J13" s="45"/>
    </row>
    <row r="14" spans="1:10" ht="15.75" x14ac:dyDescent="0.25">
      <c r="A14" s="92"/>
      <c r="B14" s="92"/>
      <c r="C14" s="38"/>
      <c r="D14" s="42"/>
      <c r="E14" s="43"/>
      <c r="F14" s="43"/>
      <c r="G14" s="43"/>
      <c r="H14" s="44"/>
      <c r="I14" s="44"/>
      <c r="J14" s="45"/>
    </row>
    <row r="15" spans="1:10" ht="15.75" x14ac:dyDescent="0.25">
      <c r="A15" s="92"/>
      <c r="B15" s="92"/>
      <c r="C15" s="38"/>
      <c r="D15" s="42"/>
      <c r="E15" s="43"/>
      <c r="F15" s="43"/>
      <c r="G15" s="43"/>
      <c r="H15" s="44"/>
      <c r="I15" s="44"/>
      <c r="J15" s="45"/>
    </row>
    <row r="16" spans="1:10" ht="15.75" x14ac:dyDescent="0.25">
      <c r="A16" s="92"/>
      <c r="B16" s="92"/>
      <c r="C16" s="38"/>
      <c r="D16" s="39"/>
      <c r="E16" s="39"/>
      <c r="F16" s="39"/>
      <c r="G16" s="39"/>
      <c r="H16" s="39"/>
      <c r="I16" s="39"/>
      <c r="J16" s="40"/>
    </row>
    <row r="17" spans="1:10" ht="15.75" x14ac:dyDescent="0.25">
      <c r="A17" s="92"/>
      <c r="B17" s="92"/>
      <c r="C17" s="47"/>
      <c r="D17" s="48" t="s">
        <v>87</v>
      </c>
      <c r="E17" s="42"/>
      <c r="F17" s="42"/>
      <c r="G17" s="42"/>
      <c r="H17" s="42"/>
      <c r="I17" s="42"/>
      <c r="J17" s="40"/>
    </row>
    <row r="18" spans="1:10" ht="15.75" x14ac:dyDescent="0.25">
      <c r="A18" s="92"/>
      <c r="B18" s="92"/>
      <c r="C18" s="38"/>
      <c r="D18" s="42"/>
      <c r="E18" s="42"/>
      <c r="F18" s="42"/>
      <c r="G18" s="42"/>
      <c r="H18" s="42"/>
      <c r="I18" s="42"/>
      <c r="J18" s="40"/>
    </row>
    <row r="19" spans="1:10" ht="15.75" x14ac:dyDescent="0.25">
      <c r="A19" s="92"/>
      <c r="B19" s="92"/>
      <c r="C19" s="47"/>
      <c r="D19" s="49" t="s">
        <v>88</v>
      </c>
      <c r="E19" s="143" t="s">
        <v>89</v>
      </c>
      <c r="F19" s="143"/>
      <c r="G19" s="144"/>
      <c r="H19" s="50">
        <v>4.48E-2</v>
      </c>
      <c r="I19" s="51"/>
      <c r="J19" s="52"/>
    </row>
    <row r="20" spans="1:10" ht="15.75" x14ac:dyDescent="0.25">
      <c r="A20" s="92"/>
      <c r="B20" s="92"/>
      <c r="C20" s="38"/>
      <c r="D20" s="49"/>
      <c r="E20" s="53"/>
      <c r="F20" s="53"/>
      <c r="G20" s="53"/>
      <c r="H20" s="54"/>
      <c r="I20" s="42"/>
      <c r="J20" s="40"/>
    </row>
    <row r="21" spans="1:10" ht="15.75" x14ac:dyDescent="0.25">
      <c r="A21" s="92"/>
      <c r="B21" s="92"/>
      <c r="C21" s="38"/>
      <c r="D21" s="49" t="s">
        <v>90</v>
      </c>
      <c r="E21" s="143" t="s">
        <v>91</v>
      </c>
      <c r="F21" s="143"/>
      <c r="G21" s="144"/>
      <c r="H21" s="50">
        <v>1.41E-2</v>
      </c>
      <c r="I21" s="42"/>
      <c r="J21" s="40"/>
    </row>
    <row r="22" spans="1:10" ht="15.75" x14ac:dyDescent="0.25">
      <c r="A22" s="92"/>
      <c r="B22" s="92"/>
      <c r="C22" s="38"/>
      <c r="D22" s="49"/>
      <c r="E22" s="55"/>
      <c r="F22" s="55"/>
      <c r="G22" s="42"/>
      <c r="H22" s="54"/>
      <c r="I22" s="42"/>
      <c r="J22" s="40"/>
    </row>
    <row r="23" spans="1:10" ht="15.75" x14ac:dyDescent="0.25">
      <c r="A23" s="92"/>
      <c r="B23" s="92"/>
      <c r="C23" s="38"/>
      <c r="D23" s="49" t="s">
        <v>93</v>
      </c>
      <c r="E23" s="143" t="s">
        <v>94</v>
      </c>
      <c r="F23" s="143"/>
      <c r="G23" s="144"/>
      <c r="H23" s="50">
        <f>G24+G25</f>
        <v>2.47E-2</v>
      </c>
      <c r="I23" s="42"/>
      <c r="J23" s="40"/>
    </row>
    <row r="24" spans="1:10" ht="15.75" x14ac:dyDescent="0.25">
      <c r="A24" s="92"/>
      <c r="B24" s="92"/>
      <c r="C24" s="38"/>
      <c r="D24" s="60" t="s">
        <v>96</v>
      </c>
      <c r="E24" s="61"/>
      <c r="F24" s="62" t="s">
        <v>97</v>
      </c>
      <c r="G24" s="63">
        <v>1.4999999999999999E-2</v>
      </c>
      <c r="H24" s="54"/>
      <c r="I24" s="42"/>
      <c r="J24" s="40"/>
    </row>
    <row r="25" spans="1:10" ht="15.75" x14ac:dyDescent="0.25">
      <c r="A25" s="92"/>
      <c r="B25" s="92"/>
      <c r="C25" s="38"/>
      <c r="D25" s="60" t="s">
        <v>99</v>
      </c>
      <c r="E25" s="61"/>
      <c r="F25" s="62" t="s">
        <v>100</v>
      </c>
      <c r="G25" s="63">
        <v>9.7000000000000003E-3</v>
      </c>
      <c r="H25" s="54"/>
      <c r="I25" s="42"/>
      <c r="J25" s="40"/>
    </row>
    <row r="26" spans="1:10" ht="15.75" x14ac:dyDescent="0.25">
      <c r="A26" s="92"/>
      <c r="B26" s="92"/>
      <c r="C26" s="38"/>
      <c r="D26" s="49"/>
      <c r="E26" s="53"/>
      <c r="F26" s="53"/>
      <c r="G26" s="55"/>
      <c r="H26" s="54"/>
      <c r="I26" s="42"/>
      <c r="J26" s="40"/>
    </row>
    <row r="27" spans="1:10" ht="15.75" x14ac:dyDescent="0.25">
      <c r="A27" s="92"/>
      <c r="B27" s="92"/>
      <c r="C27" s="38"/>
      <c r="D27" s="64" t="s">
        <v>103</v>
      </c>
      <c r="E27" s="143" t="s">
        <v>104</v>
      </c>
      <c r="F27" s="143"/>
      <c r="G27" s="144"/>
      <c r="H27" s="50">
        <v>7.9000000000000001E-2</v>
      </c>
      <c r="I27" s="42"/>
      <c r="J27" s="40"/>
    </row>
    <row r="28" spans="1:10" ht="15.75" x14ac:dyDescent="0.25">
      <c r="A28" s="92"/>
      <c r="B28" s="92"/>
      <c r="C28" s="38"/>
      <c r="D28" s="64"/>
      <c r="E28" s="48"/>
      <c r="F28" s="48"/>
      <c r="G28" s="51"/>
      <c r="H28" s="54"/>
      <c r="I28" s="42"/>
      <c r="J28" s="40"/>
    </row>
    <row r="29" spans="1:10" ht="15.75" x14ac:dyDescent="0.25">
      <c r="A29" s="92"/>
      <c r="B29" s="92"/>
      <c r="C29" s="38"/>
      <c r="D29" s="64" t="s">
        <v>107</v>
      </c>
      <c r="E29" s="143" t="s">
        <v>108</v>
      </c>
      <c r="F29" s="143"/>
      <c r="G29" s="144"/>
      <c r="H29" s="50">
        <v>6.6500000000000004E-2</v>
      </c>
      <c r="I29" s="42"/>
      <c r="J29" s="40"/>
    </row>
    <row r="30" spans="1:10" ht="15.75" x14ac:dyDescent="0.25">
      <c r="A30" s="92"/>
      <c r="B30" s="92"/>
      <c r="C30" s="38"/>
      <c r="D30" s="49"/>
      <c r="E30" s="42"/>
      <c r="F30" s="62" t="s">
        <v>110</v>
      </c>
      <c r="G30" s="63">
        <v>6.4999999999999997E-3</v>
      </c>
      <c r="H30" s="42"/>
      <c r="I30" s="42"/>
      <c r="J30" s="40"/>
    </row>
    <row r="31" spans="1:10" ht="15.75" x14ac:dyDescent="0.25">
      <c r="A31" s="92"/>
      <c r="B31" s="92"/>
      <c r="C31" s="38"/>
      <c r="D31" s="49"/>
      <c r="E31" s="42"/>
      <c r="F31" s="62" t="s">
        <v>112</v>
      </c>
      <c r="G31" s="63">
        <v>0.03</v>
      </c>
      <c r="H31" s="42"/>
      <c r="I31" s="42"/>
      <c r="J31" s="40"/>
    </row>
    <row r="32" spans="1:10" ht="15.75" x14ac:dyDescent="0.25">
      <c r="A32" s="92"/>
      <c r="B32" s="92"/>
      <c r="C32" s="38"/>
      <c r="D32" s="49"/>
      <c r="E32" s="42"/>
      <c r="F32" s="69" t="s">
        <v>116</v>
      </c>
      <c r="G32" s="63"/>
      <c r="H32" s="42"/>
      <c r="I32" s="42"/>
      <c r="J32" s="40"/>
    </row>
    <row r="33" spans="1:10" ht="15.75" x14ac:dyDescent="0.25">
      <c r="A33" s="92"/>
      <c r="B33" s="92"/>
      <c r="C33" s="38"/>
      <c r="D33" s="49"/>
      <c r="E33" s="42"/>
      <c r="F33" s="62" t="s">
        <v>117</v>
      </c>
      <c r="G33" s="63">
        <v>0</v>
      </c>
      <c r="H33" s="42"/>
      <c r="I33" s="42"/>
      <c r="J33" s="40"/>
    </row>
    <row r="34" spans="1:10" ht="15.75" x14ac:dyDescent="0.25">
      <c r="A34" s="92"/>
      <c r="B34" s="92"/>
      <c r="C34" s="38"/>
      <c r="D34" s="49"/>
      <c r="E34" s="42"/>
      <c r="F34" s="62" t="s">
        <v>118</v>
      </c>
      <c r="G34" s="63">
        <v>0</v>
      </c>
      <c r="H34" s="42"/>
      <c r="I34" s="42"/>
      <c r="J34" s="40"/>
    </row>
    <row r="35" spans="1:10" ht="18.75" x14ac:dyDescent="0.25">
      <c r="A35" s="92"/>
      <c r="B35" s="92"/>
      <c r="C35" s="70"/>
      <c r="D35" s="49"/>
      <c r="E35" s="42"/>
      <c r="F35" s="62" t="s">
        <v>119</v>
      </c>
      <c r="G35" s="63">
        <v>0.03</v>
      </c>
      <c r="H35" s="51" t="s">
        <v>120</v>
      </c>
      <c r="I35" s="42"/>
      <c r="J35" s="40"/>
    </row>
    <row r="36" spans="1:10" ht="15.75" x14ac:dyDescent="0.25">
      <c r="A36" s="92"/>
      <c r="B36" s="92"/>
      <c r="C36" s="38"/>
      <c r="D36" s="49"/>
      <c r="E36" s="42"/>
      <c r="F36" s="62" t="s">
        <v>121</v>
      </c>
      <c r="G36" s="63">
        <v>0</v>
      </c>
      <c r="H36" s="42"/>
      <c r="I36" s="42"/>
      <c r="J36" s="40"/>
    </row>
    <row r="37" spans="1:10" ht="16.5" thickBot="1" x14ac:dyDescent="0.3">
      <c r="A37" s="92"/>
      <c r="B37" s="92"/>
      <c r="C37" s="38"/>
      <c r="D37" s="42"/>
      <c r="E37" s="42"/>
      <c r="F37" s="42"/>
      <c r="G37" s="42"/>
      <c r="H37" s="42"/>
      <c r="I37" s="42"/>
      <c r="J37" s="40"/>
    </row>
    <row r="38" spans="1:10" ht="16.5" thickBot="1" x14ac:dyDescent="0.3">
      <c r="A38" s="92"/>
      <c r="B38" s="92"/>
      <c r="C38" s="38"/>
      <c r="D38" s="64" t="s">
        <v>122</v>
      </c>
      <c r="E38" s="145" t="s">
        <v>123</v>
      </c>
      <c r="F38" s="145"/>
      <c r="G38" s="146"/>
      <c r="H38" s="71">
        <f>(((1+H19+H21)*(1+H23)*(1+H27))/(1-(H29))-1)</f>
        <v>0.25417692723085139</v>
      </c>
      <c r="I38" s="42"/>
      <c r="J38" s="40"/>
    </row>
    <row r="39" spans="1:10" ht="15.75" x14ac:dyDescent="0.25">
      <c r="A39" s="92"/>
      <c r="B39" s="92"/>
      <c r="C39" s="73"/>
      <c r="D39" s="74"/>
      <c r="E39" s="75"/>
      <c r="F39" s="75"/>
      <c r="G39" s="75"/>
      <c r="H39" s="76"/>
      <c r="I39" s="77"/>
      <c r="J39" s="78"/>
    </row>
  </sheetData>
  <mergeCells count="10">
    <mergeCell ref="E23:G23"/>
    <mergeCell ref="E27:G27"/>
    <mergeCell ref="E29:G29"/>
    <mergeCell ref="E38:G38"/>
    <mergeCell ref="E1:H1"/>
    <mergeCell ref="C7:J7"/>
    <mergeCell ref="C8:I8"/>
    <mergeCell ref="D9:H10"/>
    <mergeCell ref="E19:G19"/>
    <mergeCell ref="E21:G21"/>
  </mergeCells>
  <pageMargins left="0.51181102362204722" right="0.51181102362204722" top="0.78740157480314965" bottom="0.78740157480314965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4099" r:id="rId4">
          <objectPr defaultSize="0" autoPict="0" r:id="rId5">
            <anchor moveWithCells="1" sizeWithCells="1">
              <from>
                <xdr:col>3</xdr:col>
                <xdr:colOff>28575</xdr:colOff>
                <xdr:row>10</xdr:row>
                <xdr:rowOff>28575</xdr:rowOff>
              </from>
              <to>
                <xdr:col>8</xdr:col>
                <xdr:colOff>742950</xdr:colOff>
                <xdr:row>16</xdr:row>
                <xdr:rowOff>19050</xdr:rowOff>
              </to>
            </anchor>
          </objectPr>
        </oleObject>
      </mc:Choice>
      <mc:Fallback>
        <oleObject progId="Equation.3" shapeId="409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2120"/>
  <sheetViews>
    <sheetView workbookViewId="0">
      <selection activeCell="E2120" sqref="A1:E2120"/>
    </sheetView>
    <sheetView workbookViewId="1">
      <selection sqref="A1:D1"/>
    </sheetView>
  </sheetViews>
  <sheetFormatPr defaultColWidth="22.140625" defaultRowHeight="15" x14ac:dyDescent="0.25"/>
  <cols>
    <col min="1" max="1" width="67.42578125" style="2" customWidth="1"/>
    <col min="2" max="2" width="6.85546875" style="2" bestFit="1" customWidth="1"/>
    <col min="3" max="3" width="9.5703125" style="2" bestFit="1" customWidth="1"/>
    <col min="4" max="4" width="13.7109375" style="2" bestFit="1" customWidth="1"/>
    <col min="5" max="5" width="10.85546875" style="2" bestFit="1" customWidth="1"/>
    <col min="6" max="16384" width="22.140625" style="2"/>
  </cols>
  <sheetData>
    <row r="1" spans="1:7" customFormat="1" x14ac:dyDescent="0.25">
      <c r="A1" s="156" t="s">
        <v>79</v>
      </c>
      <c r="B1" s="153"/>
      <c r="C1" s="153"/>
      <c r="D1" s="153"/>
      <c r="E1" s="23"/>
      <c r="F1" s="4"/>
      <c r="G1" s="4"/>
    </row>
    <row r="2" spans="1:7" customFormat="1" x14ac:dyDescent="0.25">
      <c r="A2" s="157" t="s">
        <v>80</v>
      </c>
      <c r="B2" s="158"/>
      <c r="C2" s="158"/>
      <c r="D2" s="158"/>
      <c r="E2" s="25"/>
      <c r="F2" s="4"/>
      <c r="G2" s="4"/>
    </row>
    <row r="3" spans="1:7" customFormat="1" ht="15.75" x14ac:dyDescent="0.25">
      <c r="A3" s="139" t="s">
        <v>125</v>
      </c>
      <c r="B3" s="140"/>
      <c r="C3" s="140"/>
      <c r="D3" s="140"/>
      <c r="E3" s="25"/>
      <c r="F3" s="4"/>
      <c r="G3" s="4"/>
    </row>
    <row r="4" spans="1:7" customFormat="1" x14ac:dyDescent="0.25">
      <c r="A4" s="157" t="s">
        <v>174</v>
      </c>
      <c r="B4" s="158"/>
      <c r="C4" s="158"/>
      <c r="D4" s="158"/>
      <c r="E4" s="25"/>
      <c r="F4" s="4"/>
      <c r="G4" s="4"/>
    </row>
    <row r="5" spans="1:7" customFormat="1" ht="15.75" customHeight="1" x14ac:dyDescent="0.25">
      <c r="A5" s="159" t="s">
        <v>176</v>
      </c>
      <c r="B5" s="160"/>
      <c r="C5" s="160"/>
      <c r="D5" s="160"/>
      <c r="E5" s="29"/>
      <c r="F5" s="4"/>
      <c r="G5" s="4"/>
    </row>
    <row r="6" spans="1:7" x14ac:dyDescent="0.25">
      <c r="A6" s="2" t="s">
        <v>519</v>
      </c>
      <c r="B6" t="s">
        <v>210</v>
      </c>
      <c r="C6"/>
      <c r="D6"/>
      <c r="E6"/>
    </row>
    <row r="7" spans="1:7" x14ac:dyDescent="0.25">
      <c r="A7" s="2" t="s">
        <v>520</v>
      </c>
      <c r="B7"/>
      <c r="C7"/>
      <c r="D7"/>
      <c r="E7"/>
    </row>
    <row r="8" spans="1:7" x14ac:dyDescent="0.25">
      <c r="A8" s="2" t="s">
        <v>521</v>
      </c>
      <c r="B8"/>
      <c r="C8"/>
      <c r="D8"/>
      <c r="E8"/>
    </row>
    <row r="9" spans="1:7" x14ac:dyDescent="0.25">
      <c r="B9"/>
      <c r="C9"/>
      <c r="D9"/>
      <c r="E9"/>
    </row>
    <row r="10" spans="1:7" x14ac:dyDescent="0.25">
      <c r="A10" s="2" t="s">
        <v>133</v>
      </c>
      <c r="B10" t="s">
        <v>127</v>
      </c>
      <c r="C10" t="s">
        <v>128</v>
      </c>
      <c r="D10" t="s">
        <v>129</v>
      </c>
      <c r="E10" t="s">
        <v>130</v>
      </c>
    </row>
    <row r="11" spans="1:7" x14ac:dyDescent="0.25">
      <c r="A11" s="2" t="s">
        <v>522</v>
      </c>
      <c r="B11" t="s">
        <v>135</v>
      </c>
      <c r="C11">
        <v>220</v>
      </c>
      <c r="D11">
        <v>13.95</v>
      </c>
      <c r="E11">
        <f>ROUND((C11*D11),4)</f>
        <v>3069</v>
      </c>
    </row>
    <row r="12" spans="1:7" x14ac:dyDescent="0.25">
      <c r="A12" s="2" t="s">
        <v>523</v>
      </c>
      <c r="B12" t="s">
        <v>135</v>
      </c>
      <c r="C12">
        <v>50</v>
      </c>
      <c r="D12">
        <v>73.09</v>
      </c>
      <c r="E12">
        <f>ROUND((C12*D12),4)</f>
        <v>3654.5</v>
      </c>
    </row>
    <row r="13" spans="1:7" x14ac:dyDescent="0.25">
      <c r="A13" s="2" t="s">
        <v>524</v>
      </c>
      <c r="B13" t="s">
        <v>135</v>
      </c>
      <c r="C13">
        <v>150</v>
      </c>
      <c r="D13">
        <v>21.79</v>
      </c>
      <c r="E13">
        <f>ROUND((C13*D13),4)</f>
        <v>3268.5</v>
      </c>
    </row>
    <row r="14" spans="1:7" x14ac:dyDescent="0.25">
      <c r="A14" s="2" t="s">
        <v>132</v>
      </c>
      <c r="B14" t="s">
        <v>9</v>
      </c>
      <c r="C14" t="s">
        <v>9</v>
      </c>
      <c r="D14" t="s">
        <v>9</v>
      </c>
      <c r="E14">
        <f>SUM(E11:E13)</f>
        <v>9992</v>
      </c>
    </row>
    <row r="15" spans="1:7" x14ac:dyDescent="0.25">
      <c r="B15"/>
      <c r="C15"/>
      <c r="D15"/>
      <c r="E15"/>
    </row>
    <row r="16" spans="1:7" x14ac:dyDescent="0.25">
      <c r="A16" s="2" t="s">
        <v>142</v>
      </c>
      <c r="B16" t="s">
        <v>9</v>
      </c>
      <c r="C16" t="s">
        <v>9</v>
      </c>
      <c r="D16" t="s">
        <v>9</v>
      </c>
      <c r="E16">
        <f>E14</f>
        <v>9992</v>
      </c>
    </row>
    <row r="17" spans="1:5" x14ac:dyDescent="0.25">
      <c r="A17" s="2" t="s">
        <v>143</v>
      </c>
      <c r="B17" t="s">
        <v>9</v>
      </c>
      <c r="C17" t="s">
        <v>9</v>
      </c>
      <c r="D17" s="271">
        <v>0</v>
      </c>
      <c r="E17">
        <f>ROUND((E16*D17),4)</f>
        <v>0</v>
      </c>
    </row>
    <row r="18" spans="1:5" x14ac:dyDescent="0.25">
      <c r="A18" s="2" t="s">
        <v>144</v>
      </c>
      <c r="B18" t="s">
        <v>9</v>
      </c>
      <c r="C18" t="s">
        <v>9</v>
      </c>
      <c r="D18" t="s">
        <v>9</v>
      </c>
      <c r="E18">
        <f>SUM(E16:E17)</f>
        <v>9992</v>
      </c>
    </row>
    <row r="19" spans="1:5" x14ac:dyDescent="0.25">
      <c r="B19"/>
      <c r="C19"/>
      <c r="D19"/>
      <c r="E19"/>
    </row>
    <row r="20" spans="1:5" x14ac:dyDescent="0.25">
      <c r="A20" s="2" t="s">
        <v>525</v>
      </c>
      <c r="B20" t="s">
        <v>216</v>
      </c>
      <c r="C20"/>
      <c r="D20"/>
      <c r="E20"/>
    </row>
    <row r="21" spans="1:5" x14ac:dyDescent="0.25">
      <c r="A21" s="2" t="s">
        <v>526</v>
      </c>
      <c r="B21"/>
      <c r="C21"/>
      <c r="D21"/>
      <c r="E21"/>
    </row>
    <row r="22" spans="1:5" x14ac:dyDescent="0.25">
      <c r="A22" s="2" t="s">
        <v>155</v>
      </c>
      <c r="B22"/>
      <c r="C22"/>
      <c r="D22"/>
      <c r="E22"/>
    </row>
    <row r="23" spans="1:5" x14ac:dyDescent="0.25">
      <c r="B23"/>
      <c r="C23"/>
      <c r="D23"/>
      <c r="E23"/>
    </row>
    <row r="24" spans="1:5" x14ac:dyDescent="0.25">
      <c r="A24" s="2" t="s">
        <v>126</v>
      </c>
      <c r="B24" t="s">
        <v>127</v>
      </c>
      <c r="C24" t="s">
        <v>128</v>
      </c>
      <c r="D24" t="s">
        <v>129</v>
      </c>
      <c r="E24" t="s">
        <v>130</v>
      </c>
    </row>
    <row r="25" spans="1:5" ht="30" x14ac:dyDescent="0.25">
      <c r="A25" s="2" t="s">
        <v>527</v>
      </c>
      <c r="B25" t="s">
        <v>135</v>
      </c>
      <c r="C25">
        <v>6.4999999999999997E-3</v>
      </c>
      <c r="D25">
        <v>1.35</v>
      </c>
      <c r="E25">
        <f>ROUND((C25*D25),4)</f>
        <v>8.8000000000000005E-3</v>
      </c>
    </row>
    <row r="26" spans="1:5" x14ac:dyDescent="0.25">
      <c r="A26" s="2" t="s">
        <v>132</v>
      </c>
      <c r="B26" t="s">
        <v>9</v>
      </c>
      <c r="C26" t="s">
        <v>9</v>
      </c>
      <c r="D26" t="s">
        <v>9</v>
      </c>
      <c r="E26">
        <f>SUM(E25:E25)</f>
        <v>8.8000000000000005E-3</v>
      </c>
    </row>
    <row r="27" spans="1:5" x14ac:dyDescent="0.25">
      <c r="B27"/>
      <c r="C27"/>
      <c r="D27"/>
      <c r="E27"/>
    </row>
    <row r="28" spans="1:5" x14ac:dyDescent="0.25">
      <c r="A28" s="2" t="s">
        <v>133</v>
      </c>
      <c r="B28" t="s">
        <v>127</v>
      </c>
      <c r="C28" t="s">
        <v>128</v>
      </c>
      <c r="D28" t="s">
        <v>129</v>
      </c>
      <c r="E28" t="s">
        <v>130</v>
      </c>
    </row>
    <row r="29" spans="1:5" x14ac:dyDescent="0.25">
      <c r="A29" s="2" t="s">
        <v>528</v>
      </c>
      <c r="B29" t="s">
        <v>135</v>
      </c>
      <c r="C29">
        <v>1</v>
      </c>
      <c r="D29">
        <v>11.48</v>
      </c>
      <c r="E29">
        <f>ROUND((C29*D29),4)</f>
        <v>11.48</v>
      </c>
    </row>
    <row r="30" spans="1:5" x14ac:dyDescent="0.25">
      <c r="A30" s="2" t="s">
        <v>529</v>
      </c>
      <c r="B30" t="s">
        <v>135</v>
      </c>
      <c r="C30">
        <v>2.06</v>
      </c>
      <c r="D30">
        <v>7.68</v>
      </c>
      <c r="E30">
        <f>ROUND((C30*D30),4)</f>
        <v>15.8208</v>
      </c>
    </row>
    <row r="31" spans="1:5" x14ac:dyDescent="0.25">
      <c r="A31" s="2" t="s">
        <v>132</v>
      </c>
      <c r="B31" t="s">
        <v>9</v>
      </c>
      <c r="C31" t="s">
        <v>9</v>
      </c>
      <c r="D31" t="s">
        <v>9</v>
      </c>
      <c r="E31">
        <f>SUM(E29:E30)</f>
        <v>27.300800000000002</v>
      </c>
    </row>
    <row r="32" spans="1:5" x14ac:dyDescent="0.25">
      <c r="B32"/>
      <c r="C32"/>
      <c r="D32"/>
      <c r="E32"/>
    </row>
    <row r="33" spans="1:5" x14ac:dyDescent="0.25">
      <c r="A33" s="2" t="s">
        <v>137</v>
      </c>
      <c r="B33" t="s">
        <v>127</v>
      </c>
      <c r="C33" t="s">
        <v>128</v>
      </c>
      <c r="D33" t="s">
        <v>129</v>
      </c>
      <c r="E33" t="s">
        <v>130</v>
      </c>
    </row>
    <row r="34" spans="1:5" x14ac:dyDescent="0.25">
      <c r="A34" s="2" t="s">
        <v>530</v>
      </c>
      <c r="B34" t="s">
        <v>152</v>
      </c>
      <c r="C34">
        <v>4.8999999999999998E-3</v>
      </c>
      <c r="D34">
        <v>70.92</v>
      </c>
      <c r="E34">
        <f t="shared" ref="E34:E51" si="0">ROUND((C34*D34),4)</f>
        <v>0.34749999999999998</v>
      </c>
    </row>
    <row r="35" spans="1:5" x14ac:dyDescent="0.25">
      <c r="A35" s="2" t="s">
        <v>531</v>
      </c>
      <c r="B35" t="s">
        <v>141</v>
      </c>
      <c r="C35">
        <v>8.8739999999999999E-3</v>
      </c>
      <c r="D35">
        <v>6.93</v>
      </c>
      <c r="E35">
        <f t="shared" si="0"/>
        <v>6.1499999999999999E-2</v>
      </c>
    </row>
    <row r="36" spans="1:5" x14ac:dyDescent="0.25">
      <c r="A36" s="2" t="s">
        <v>532</v>
      </c>
      <c r="B36" t="s">
        <v>172</v>
      </c>
      <c r="C36">
        <v>4.2228000000000002E-2</v>
      </c>
      <c r="D36">
        <v>33.270000000000003</v>
      </c>
      <c r="E36">
        <f t="shared" si="0"/>
        <v>1.4049</v>
      </c>
    </row>
    <row r="37" spans="1:5" x14ac:dyDescent="0.25">
      <c r="A37" s="2" t="s">
        <v>533</v>
      </c>
      <c r="B37" t="s">
        <v>141</v>
      </c>
      <c r="C37">
        <v>4.2228000000000002E-2</v>
      </c>
      <c r="D37">
        <v>27.73</v>
      </c>
      <c r="E37">
        <f t="shared" si="0"/>
        <v>1.171</v>
      </c>
    </row>
    <row r="38" spans="1:5" x14ac:dyDescent="0.25">
      <c r="A38" s="2" t="s">
        <v>534</v>
      </c>
      <c r="B38" t="s">
        <v>141</v>
      </c>
      <c r="C38">
        <v>4.2228000000000002E-2</v>
      </c>
      <c r="D38">
        <v>11.73</v>
      </c>
      <c r="E38">
        <f t="shared" si="0"/>
        <v>0.49530000000000002</v>
      </c>
    </row>
    <row r="39" spans="1:5" x14ac:dyDescent="0.25">
      <c r="A39" s="2" t="s">
        <v>535</v>
      </c>
      <c r="B39" t="s">
        <v>141</v>
      </c>
      <c r="C39">
        <v>8.8739999999999999E-3</v>
      </c>
      <c r="D39">
        <v>93.94</v>
      </c>
      <c r="E39">
        <f t="shared" si="0"/>
        <v>0.83360000000000001</v>
      </c>
    </row>
    <row r="40" spans="1:5" x14ac:dyDescent="0.25">
      <c r="A40" s="2" t="s">
        <v>536</v>
      </c>
      <c r="B40" t="s">
        <v>159</v>
      </c>
      <c r="C40">
        <v>1.5</v>
      </c>
      <c r="D40">
        <v>0.44</v>
      </c>
      <c r="E40">
        <f t="shared" si="0"/>
        <v>0.66</v>
      </c>
    </row>
    <row r="41" spans="1:5" ht="30" x14ac:dyDescent="0.25">
      <c r="A41" s="2" t="s">
        <v>537</v>
      </c>
      <c r="B41" t="s">
        <v>141</v>
      </c>
      <c r="C41">
        <v>8.8739999999999999E-3</v>
      </c>
      <c r="D41">
        <v>16</v>
      </c>
      <c r="E41">
        <f t="shared" si="0"/>
        <v>0.14199999999999999</v>
      </c>
    </row>
    <row r="42" spans="1:5" x14ac:dyDescent="0.25">
      <c r="A42" s="2" t="s">
        <v>538</v>
      </c>
      <c r="B42" t="s">
        <v>172</v>
      </c>
      <c r="C42">
        <v>4.2228000000000002E-2</v>
      </c>
      <c r="D42">
        <v>8.9</v>
      </c>
      <c r="E42">
        <f t="shared" si="0"/>
        <v>0.37580000000000002</v>
      </c>
    </row>
    <row r="43" spans="1:5" ht="30" x14ac:dyDescent="0.25">
      <c r="A43" s="2" t="s">
        <v>539</v>
      </c>
      <c r="B43" t="s">
        <v>149</v>
      </c>
      <c r="C43">
        <v>1</v>
      </c>
      <c r="D43">
        <v>6.16</v>
      </c>
      <c r="E43">
        <f t="shared" si="0"/>
        <v>6.16</v>
      </c>
    </row>
    <row r="44" spans="1:5" ht="30" x14ac:dyDescent="0.25">
      <c r="A44" s="2" t="s">
        <v>540</v>
      </c>
      <c r="B44" t="s">
        <v>149</v>
      </c>
      <c r="C44">
        <v>4</v>
      </c>
      <c r="D44">
        <v>6.24</v>
      </c>
      <c r="E44">
        <f t="shared" si="0"/>
        <v>24.96</v>
      </c>
    </row>
    <row r="45" spans="1:5" x14ac:dyDescent="0.25">
      <c r="A45" s="2" t="s">
        <v>541</v>
      </c>
      <c r="B45" t="s">
        <v>152</v>
      </c>
      <c r="C45">
        <v>9.7999999999999997E-3</v>
      </c>
      <c r="D45">
        <v>54.8</v>
      </c>
      <c r="E45">
        <f t="shared" si="0"/>
        <v>0.53700000000000003</v>
      </c>
    </row>
    <row r="46" spans="1:5" ht="30" x14ac:dyDescent="0.25">
      <c r="A46" s="2" t="s">
        <v>542</v>
      </c>
      <c r="B46" t="s">
        <v>140</v>
      </c>
      <c r="C46">
        <v>1</v>
      </c>
      <c r="D46">
        <v>185</v>
      </c>
      <c r="E46">
        <f t="shared" si="0"/>
        <v>185</v>
      </c>
    </row>
    <row r="47" spans="1:5" x14ac:dyDescent="0.25">
      <c r="A47" s="2" t="s">
        <v>543</v>
      </c>
      <c r="B47" t="s">
        <v>159</v>
      </c>
      <c r="C47">
        <v>0.11</v>
      </c>
      <c r="D47">
        <v>7.63</v>
      </c>
      <c r="E47">
        <f t="shared" si="0"/>
        <v>0.83930000000000005</v>
      </c>
    </row>
    <row r="48" spans="1:5" ht="30" x14ac:dyDescent="0.25">
      <c r="A48" s="2" t="s">
        <v>544</v>
      </c>
      <c r="B48" t="s">
        <v>135</v>
      </c>
      <c r="C48">
        <v>3.06</v>
      </c>
      <c r="D48">
        <v>0.6</v>
      </c>
      <c r="E48">
        <f t="shared" si="0"/>
        <v>1.8360000000000001</v>
      </c>
    </row>
    <row r="49" spans="1:5" ht="30" x14ac:dyDescent="0.25">
      <c r="A49" s="2" t="s">
        <v>545</v>
      </c>
      <c r="B49" t="s">
        <v>135</v>
      </c>
      <c r="C49">
        <v>3.06</v>
      </c>
      <c r="D49">
        <v>0.7</v>
      </c>
      <c r="E49">
        <f t="shared" si="0"/>
        <v>2.1419999999999999</v>
      </c>
    </row>
    <row r="50" spans="1:5" x14ac:dyDescent="0.25">
      <c r="A50" s="2" t="s">
        <v>546</v>
      </c>
      <c r="B50" t="s">
        <v>135</v>
      </c>
      <c r="C50">
        <v>3.06</v>
      </c>
      <c r="D50">
        <v>0.09</v>
      </c>
      <c r="E50">
        <f t="shared" si="0"/>
        <v>0.27539999999999998</v>
      </c>
    </row>
    <row r="51" spans="1:5" x14ac:dyDescent="0.25">
      <c r="A51" s="2" t="s">
        <v>547</v>
      </c>
      <c r="B51" t="s">
        <v>135</v>
      </c>
      <c r="C51">
        <v>3.06</v>
      </c>
      <c r="D51">
        <v>0.04</v>
      </c>
      <c r="E51">
        <f t="shared" si="0"/>
        <v>0.12239999999999999</v>
      </c>
    </row>
    <row r="52" spans="1:5" x14ac:dyDescent="0.25">
      <c r="A52" s="2" t="s">
        <v>132</v>
      </c>
      <c r="B52" t="s">
        <v>9</v>
      </c>
      <c r="C52" t="s">
        <v>9</v>
      </c>
      <c r="D52" t="s">
        <v>9</v>
      </c>
      <c r="E52">
        <f>SUM(E34:E51)</f>
        <v>227.36369999999999</v>
      </c>
    </row>
    <row r="53" spans="1:5" x14ac:dyDescent="0.25">
      <c r="B53"/>
      <c r="C53"/>
      <c r="D53"/>
      <c r="E53"/>
    </row>
    <row r="54" spans="1:5" x14ac:dyDescent="0.25">
      <c r="A54" s="2" t="s">
        <v>142</v>
      </c>
      <c r="B54" t="s">
        <v>9</v>
      </c>
      <c r="C54" t="s">
        <v>9</v>
      </c>
      <c r="D54" t="s">
        <v>9</v>
      </c>
      <c r="E54">
        <f>E26+E31+E52</f>
        <v>254.67329999999998</v>
      </c>
    </row>
    <row r="55" spans="1:5" x14ac:dyDescent="0.25">
      <c r="A55" s="2" t="s">
        <v>143</v>
      </c>
      <c r="B55" t="s">
        <v>9</v>
      </c>
      <c r="C55" t="s">
        <v>9</v>
      </c>
      <c r="D55" s="271">
        <v>0</v>
      </c>
      <c r="E55">
        <f>ROUND((E54*D55),4)</f>
        <v>0</v>
      </c>
    </row>
    <row r="56" spans="1:5" x14ac:dyDescent="0.25">
      <c r="A56" s="2" t="s">
        <v>144</v>
      </c>
      <c r="B56" t="s">
        <v>9</v>
      </c>
      <c r="C56" t="s">
        <v>9</v>
      </c>
      <c r="D56" t="s">
        <v>9</v>
      </c>
      <c r="E56">
        <f>SUM(E54:E55)</f>
        <v>254.67329999999998</v>
      </c>
    </row>
    <row r="57" spans="1:5" x14ac:dyDescent="0.25">
      <c r="B57"/>
      <c r="C57"/>
      <c r="D57"/>
      <c r="E57"/>
    </row>
    <row r="58" spans="1:5" x14ac:dyDescent="0.25">
      <c r="A58" s="2" t="s">
        <v>548</v>
      </c>
      <c r="B58" t="s">
        <v>220</v>
      </c>
      <c r="C58"/>
      <c r="D58"/>
      <c r="E58"/>
    </row>
    <row r="59" spans="1:5" ht="60" x14ac:dyDescent="0.25">
      <c r="A59" s="2" t="s">
        <v>549</v>
      </c>
      <c r="B59"/>
      <c r="C59"/>
      <c r="D59"/>
      <c r="E59"/>
    </row>
    <row r="60" spans="1:5" x14ac:dyDescent="0.25">
      <c r="A60" s="2" t="s">
        <v>521</v>
      </c>
      <c r="B60"/>
      <c r="C60"/>
      <c r="D60"/>
      <c r="E60"/>
    </row>
    <row r="61" spans="1:5" x14ac:dyDescent="0.25">
      <c r="B61"/>
      <c r="C61"/>
      <c r="D61"/>
      <c r="E61"/>
    </row>
    <row r="62" spans="1:5" x14ac:dyDescent="0.25">
      <c r="A62" s="2" t="s">
        <v>126</v>
      </c>
      <c r="B62" t="s">
        <v>127</v>
      </c>
      <c r="C62" t="s">
        <v>128</v>
      </c>
      <c r="D62" t="s">
        <v>129</v>
      </c>
      <c r="E62" t="s">
        <v>130</v>
      </c>
    </row>
    <row r="63" spans="1:5" ht="30" x14ac:dyDescent="0.25">
      <c r="A63" s="2" t="s">
        <v>550</v>
      </c>
      <c r="B63" t="s">
        <v>131</v>
      </c>
      <c r="C63">
        <v>1</v>
      </c>
      <c r="D63">
        <v>700</v>
      </c>
      <c r="E63">
        <f>ROUND((C63*D63),4)</f>
        <v>700</v>
      </c>
    </row>
    <row r="64" spans="1:5" x14ac:dyDescent="0.25">
      <c r="A64" s="2" t="s">
        <v>132</v>
      </c>
      <c r="B64" t="s">
        <v>9</v>
      </c>
      <c r="C64" t="s">
        <v>9</v>
      </c>
      <c r="D64" t="s">
        <v>9</v>
      </c>
      <c r="E64">
        <f>SUM(E63:E63)</f>
        <v>700</v>
      </c>
    </row>
    <row r="65" spans="1:5" x14ac:dyDescent="0.25">
      <c r="B65"/>
      <c r="C65"/>
      <c r="D65"/>
      <c r="E65"/>
    </row>
    <row r="66" spans="1:5" x14ac:dyDescent="0.25">
      <c r="A66" s="2" t="s">
        <v>137</v>
      </c>
      <c r="B66" t="s">
        <v>127</v>
      </c>
      <c r="C66" t="s">
        <v>128</v>
      </c>
      <c r="D66" t="s">
        <v>129</v>
      </c>
      <c r="E66" t="s">
        <v>130</v>
      </c>
    </row>
    <row r="67" spans="1:5" ht="30" x14ac:dyDescent="0.25">
      <c r="A67" s="2" t="s">
        <v>551</v>
      </c>
      <c r="B67" t="s">
        <v>141</v>
      </c>
      <c r="C67">
        <v>0.4</v>
      </c>
      <c r="D67">
        <v>3.36</v>
      </c>
      <c r="E67">
        <f>ROUND((C67*D67),4)</f>
        <v>1.3440000000000001</v>
      </c>
    </row>
    <row r="68" spans="1:5" x14ac:dyDescent="0.25">
      <c r="A68" s="2" t="s">
        <v>552</v>
      </c>
      <c r="B68" t="s">
        <v>141</v>
      </c>
      <c r="C68">
        <v>0.1</v>
      </c>
      <c r="D68">
        <v>66.08</v>
      </c>
      <c r="E68">
        <f>ROUND((C68*D68),4)</f>
        <v>6.6079999999999997</v>
      </c>
    </row>
    <row r="69" spans="1:5" x14ac:dyDescent="0.25">
      <c r="A69" s="2" t="s">
        <v>553</v>
      </c>
      <c r="B69" t="s">
        <v>141</v>
      </c>
      <c r="C69">
        <v>0.1</v>
      </c>
      <c r="D69">
        <v>230.18</v>
      </c>
      <c r="E69">
        <f>ROUND((C69*D69),4)</f>
        <v>23.018000000000001</v>
      </c>
    </row>
    <row r="70" spans="1:5" x14ac:dyDescent="0.25">
      <c r="A70" s="2" t="s">
        <v>554</v>
      </c>
      <c r="B70" t="s">
        <v>141</v>
      </c>
      <c r="C70">
        <v>0.1</v>
      </c>
      <c r="D70">
        <v>101.25</v>
      </c>
      <c r="E70">
        <f>ROUND((C70*D70),4)</f>
        <v>10.125</v>
      </c>
    </row>
    <row r="71" spans="1:5" x14ac:dyDescent="0.25">
      <c r="A71" s="2" t="s">
        <v>132</v>
      </c>
      <c r="B71" t="s">
        <v>9</v>
      </c>
      <c r="C71" t="s">
        <v>9</v>
      </c>
      <c r="D71" t="s">
        <v>9</v>
      </c>
      <c r="E71">
        <f>SUM(E67:E70)</f>
        <v>41.094999999999999</v>
      </c>
    </row>
    <row r="72" spans="1:5" x14ac:dyDescent="0.25">
      <c r="B72"/>
      <c r="C72"/>
      <c r="D72"/>
      <c r="E72"/>
    </row>
    <row r="73" spans="1:5" x14ac:dyDescent="0.25">
      <c r="A73" s="2" t="s">
        <v>142</v>
      </c>
      <c r="B73" t="s">
        <v>9</v>
      </c>
      <c r="C73" t="s">
        <v>9</v>
      </c>
      <c r="D73" t="s">
        <v>9</v>
      </c>
      <c r="E73">
        <f>E64+E71</f>
        <v>741.09500000000003</v>
      </c>
    </row>
    <row r="74" spans="1:5" x14ac:dyDescent="0.25">
      <c r="A74" s="2" t="s">
        <v>143</v>
      </c>
      <c r="B74" t="s">
        <v>9</v>
      </c>
      <c r="C74" t="s">
        <v>9</v>
      </c>
      <c r="D74" s="271">
        <v>0</v>
      </c>
      <c r="E74">
        <f>ROUND((E73*D74),4)</f>
        <v>0</v>
      </c>
    </row>
    <row r="75" spans="1:5" x14ac:dyDescent="0.25">
      <c r="A75" s="2" t="s">
        <v>144</v>
      </c>
      <c r="B75" t="s">
        <v>9</v>
      </c>
      <c r="C75" t="s">
        <v>9</v>
      </c>
      <c r="D75" t="s">
        <v>9</v>
      </c>
      <c r="E75">
        <f>SUM(E73:E74)</f>
        <v>741.09500000000003</v>
      </c>
    </row>
    <row r="76" spans="1:5" x14ac:dyDescent="0.25">
      <c r="B76"/>
      <c r="C76"/>
      <c r="D76"/>
      <c r="E76"/>
    </row>
    <row r="77" spans="1:5" x14ac:dyDescent="0.25">
      <c r="A77" s="2" t="s">
        <v>555</v>
      </c>
      <c r="B77" t="s">
        <v>224</v>
      </c>
      <c r="C77"/>
      <c r="D77"/>
      <c r="E77"/>
    </row>
    <row r="78" spans="1:5" ht="30" x14ac:dyDescent="0.25">
      <c r="A78" s="2" t="s">
        <v>556</v>
      </c>
      <c r="B78"/>
      <c r="C78"/>
      <c r="D78"/>
      <c r="E78"/>
    </row>
    <row r="79" spans="1:5" x14ac:dyDescent="0.25">
      <c r="A79" s="2" t="s">
        <v>155</v>
      </c>
      <c r="B79"/>
      <c r="C79"/>
      <c r="D79"/>
      <c r="E79"/>
    </row>
    <row r="80" spans="1:5" x14ac:dyDescent="0.25">
      <c r="B80"/>
      <c r="C80"/>
      <c r="D80"/>
      <c r="E80"/>
    </row>
    <row r="81" spans="1:5" x14ac:dyDescent="0.25">
      <c r="A81" s="2" t="s">
        <v>137</v>
      </c>
      <c r="B81" t="s">
        <v>127</v>
      </c>
      <c r="C81" t="s">
        <v>128</v>
      </c>
      <c r="D81" t="s">
        <v>129</v>
      </c>
      <c r="E81" t="s">
        <v>130</v>
      </c>
    </row>
    <row r="82" spans="1:5" x14ac:dyDescent="0.25">
      <c r="A82" s="2" t="s">
        <v>557</v>
      </c>
      <c r="B82" t="s">
        <v>139</v>
      </c>
      <c r="C82">
        <v>1</v>
      </c>
      <c r="D82">
        <v>11.63</v>
      </c>
      <c r="E82">
        <f>ROUND((C82*D82),4)</f>
        <v>11.63</v>
      </c>
    </row>
    <row r="83" spans="1:5" x14ac:dyDescent="0.25">
      <c r="A83" s="2" t="s">
        <v>132</v>
      </c>
      <c r="B83" t="s">
        <v>9</v>
      </c>
      <c r="C83" t="s">
        <v>9</v>
      </c>
      <c r="D83" t="s">
        <v>9</v>
      </c>
      <c r="E83">
        <f>SUM(E82:E82)</f>
        <v>11.63</v>
      </c>
    </row>
    <row r="84" spans="1:5" x14ac:dyDescent="0.25">
      <c r="B84"/>
      <c r="C84"/>
      <c r="D84"/>
      <c r="E84"/>
    </row>
    <row r="85" spans="1:5" x14ac:dyDescent="0.25">
      <c r="A85" s="2" t="s">
        <v>142</v>
      </c>
      <c r="B85" t="s">
        <v>9</v>
      </c>
      <c r="C85" t="s">
        <v>9</v>
      </c>
      <c r="D85" t="s">
        <v>9</v>
      </c>
      <c r="E85">
        <f>E83</f>
        <v>11.63</v>
      </c>
    </row>
    <row r="86" spans="1:5" x14ac:dyDescent="0.25">
      <c r="A86" s="2" t="s">
        <v>143</v>
      </c>
      <c r="B86" t="s">
        <v>9</v>
      </c>
      <c r="C86" t="s">
        <v>9</v>
      </c>
      <c r="D86" s="271">
        <v>0</v>
      </c>
      <c r="E86">
        <f>ROUND((E85*D86),4)</f>
        <v>0</v>
      </c>
    </row>
    <row r="87" spans="1:5" x14ac:dyDescent="0.25">
      <c r="A87" s="2" t="s">
        <v>144</v>
      </c>
      <c r="B87" t="s">
        <v>9</v>
      </c>
      <c r="C87" t="s">
        <v>9</v>
      </c>
      <c r="D87" t="s">
        <v>9</v>
      </c>
      <c r="E87">
        <f>SUM(E85:E86)</f>
        <v>11.63</v>
      </c>
    </row>
    <row r="88" spans="1:5" x14ac:dyDescent="0.25">
      <c r="B88"/>
      <c r="C88"/>
      <c r="D88"/>
      <c r="E88"/>
    </row>
    <row r="89" spans="1:5" x14ac:dyDescent="0.25">
      <c r="A89" s="2" t="s">
        <v>558</v>
      </c>
      <c r="B89" t="s">
        <v>227</v>
      </c>
      <c r="C89"/>
      <c r="D89"/>
      <c r="E89"/>
    </row>
    <row r="90" spans="1:5" x14ac:dyDescent="0.25">
      <c r="A90" s="2" t="s">
        <v>171</v>
      </c>
      <c r="B90"/>
      <c r="C90"/>
      <c r="D90"/>
      <c r="E90"/>
    </row>
    <row r="91" spans="1:5" x14ac:dyDescent="0.25">
      <c r="A91" s="2" t="s">
        <v>155</v>
      </c>
      <c r="B91"/>
      <c r="C91"/>
      <c r="D91"/>
      <c r="E91"/>
    </row>
    <row r="92" spans="1:5" x14ac:dyDescent="0.25">
      <c r="B92"/>
      <c r="C92"/>
      <c r="D92"/>
      <c r="E92"/>
    </row>
    <row r="93" spans="1:5" x14ac:dyDescent="0.25">
      <c r="A93" s="2" t="s">
        <v>137</v>
      </c>
      <c r="B93" t="s">
        <v>127</v>
      </c>
      <c r="C93" t="s">
        <v>128</v>
      </c>
      <c r="D93" t="s">
        <v>129</v>
      </c>
      <c r="E93" t="s">
        <v>130</v>
      </c>
    </row>
    <row r="94" spans="1:5" x14ac:dyDescent="0.25">
      <c r="A94" s="2" t="s">
        <v>559</v>
      </c>
      <c r="B94" t="s">
        <v>139</v>
      </c>
      <c r="C94">
        <v>1</v>
      </c>
      <c r="D94">
        <v>1.59</v>
      </c>
      <c r="E94">
        <f>ROUND((C94*D94),4)</f>
        <v>1.59</v>
      </c>
    </row>
    <row r="95" spans="1:5" x14ac:dyDescent="0.25">
      <c r="A95" s="2" t="s">
        <v>132</v>
      </c>
      <c r="B95" t="s">
        <v>9</v>
      </c>
      <c r="C95" t="s">
        <v>9</v>
      </c>
      <c r="D95" t="s">
        <v>9</v>
      </c>
      <c r="E95">
        <f>SUM(E94:E94)</f>
        <v>1.59</v>
      </c>
    </row>
    <row r="96" spans="1:5" x14ac:dyDescent="0.25">
      <c r="B96"/>
      <c r="C96"/>
      <c r="D96"/>
      <c r="E96"/>
    </row>
    <row r="97" spans="1:5" x14ac:dyDescent="0.25">
      <c r="A97" s="2" t="s">
        <v>142</v>
      </c>
      <c r="B97" t="s">
        <v>9</v>
      </c>
      <c r="C97" t="s">
        <v>9</v>
      </c>
      <c r="D97" t="s">
        <v>9</v>
      </c>
      <c r="E97">
        <f>E95</f>
        <v>1.59</v>
      </c>
    </row>
    <row r="98" spans="1:5" x14ac:dyDescent="0.25">
      <c r="A98" s="2" t="s">
        <v>143</v>
      </c>
      <c r="B98" t="s">
        <v>9</v>
      </c>
      <c r="C98" t="s">
        <v>9</v>
      </c>
      <c r="D98" s="271">
        <v>0</v>
      </c>
      <c r="E98">
        <f>ROUND((E97*D98),4)</f>
        <v>0</v>
      </c>
    </row>
    <row r="99" spans="1:5" x14ac:dyDescent="0.25">
      <c r="A99" s="2" t="s">
        <v>144</v>
      </c>
      <c r="B99" t="s">
        <v>9</v>
      </c>
      <c r="C99" t="s">
        <v>9</v>
      </c>
      <c r="D99" t="s">
        <v>9</v>
      </c>
      <c r="E99">
        <f>SUM(E97:E98)</f>
        <v>1.59</v>
      </c>
    </row>
    <row r="100" spans="1:5" x14ac:dyDescent="0.25">
      <c r="B100"/>
      <c r="C100"/>
      <c r="D100"/>
      <c r="E100"/>
    </row>
    <row r="101" spans="1:5" x14ac:dyDescent="0.25">
      <c r="A101" s="2" t="s">
        <v>560</v>
      </c>
      <c r="B101" t="s">
        <v>11</v>
      </c>
      <c r="C101"/>
      <c r="D101"/>
      <c r="E101"/>
    </row>
    <row r="102" spans="1:5" ht="30" x14ac:dyDescent="0.25">
      <c r="A102" s="2" t="s">
        <v>561</v>
      </c>
      <c r="B102"/>
      <c r="C102"/>
      <c r="D102"/>
      <c r="E102"/>
    </row>
    <row r="103" spans="1:5" x14ac:dyDescent="0.25">
      <c r="A103" s="2" t="s">
        <v>145</v>
      </c>
      <c r="B103"/>
      <c r="C103"/>
      <c r="D103"/>
      <c r="E103"/>
    </row>
    <row r="104" spans="1:5" x14ac:dyDescent="0.25">
      <c r="B104"/>
      <c r="C104"/>
      <c r="D104"/>
      <c r="E104"/>
    </row>
    <row r="105" spans="1:5" x14ac:dyDescent="0.25">
      <c r="A105" s="2" t="s">
        <v>133</v>
      </c>
      <c r="B105" t="s">
        <v>127</v>
      </c>
      <c r="C105" t="s">
        <v>128</v>
      </c>
      <c r="D105" t="s">
        <v>129</v>
      </c>
      <c r="E105" t="s">
        <v>130</v>
      </c>
    </row>
    <row r="106" spans="1:5" x14ac:dyDescent="0.25">
      <c r="A106" s="2" t="s">
        <v>562</v>
      </c>
      <c r="B106" t="s">
        <v>135</v>
      </c>
      <c r="C106">
        <v>0.2</v>
      </c>
      <c r="D106">
        <v>8.66</v>
      </c>
      <c r="E106">
        <f>ROUND((C106*D106),4)</f>
        <v>1.732</v>
      </c>
    </row>
    <row r="107" spans="1:5" x14ac:dyDescent="0.25">
      <c r="A107" s="2" t="s">
        <v>563</v>
      </c>
      <c r="B107" t="s">
        <v>135</v>
      </c>
      <c r="C107">
        <v>0.2</v>
      </c>
      <c r="D107">
        <v>11.48</v>
      </c>
      <c r="E107">
        <f>ROUND((C107*D107),4)</f>
        <v>2.2959999999999998</v>
      </c>
    </row>
    <row r="108" spans="1:5" x14ac:dyDescent="0.25">
      <c r="A108" s="2" t="s">
        <v>132</v>
      </c>
      <c r="B108" t="s">
        <v>9</v>
      </c>
      <c r="C108" t="s">
        <v>9</v>
      </c>
      <c r="D108" t="s">
        <v>9</v>
      </c>
      <c r="E108">
        <f>SUM(E106:E107)</f>
        <v>4.0279999999999996</v>
      </c>
    </row>
    <row r="109" spans="1:5" x14ac:dyDescent="0.25">
      <c r="B109"/>
      <c r="C109"/>
      <c r="D109"/>
      <c r="E109"/>
    </row>
    <row r="110" spans="1:5" x14ac:dyDescent="0.25">
      <c r="A110" s="2" t="s">
        <v>137</v>
      </c>
      <c r="B110" t="s">
        <v>127</v>
      </c>
      <c r="C110" t="s">
        <v>128</v>
      </c>
      <c r="D110" t="s">
        <v>129</v>
      </c>
      <c r="E110" t="s">
        <v>130</v>
      </c>
    </row>
    <row r="111" spans="1:5" x14ac:dyDescent="0.25">
      <c r="A111" s="2" t="s">
        <v>531</v>
      </c>
      <c r="B111" t="s">
        <v>141</v>
      </c>
      <c r="C111">
        <v>1.16E-3</v>
      </c>
      <c r="D111">
        <v>6.93</v>
      </c>
      <c r="E111">
        <f t="shared" ref="E111:E122" si="1">ROUND((C111*D111),4)</f>
        <v>8.0000000000000002E-3</v>
      </c>
    </row>
    <row r="112" spans="1:5" x14ac:dyDescent="0.25">
      <c r="A112" s="2" t="s">
        <v>532</v>
      </c>
      <c r="B112" t="s">
        <v>172</v>
      </c>
      <c r="C112">
        <v>5.5199999999999997E-3</v>
      </c>
      <c r="D112">
        <v>33.270000000000003</v>
      </c>
      <c r="E112">
        <f t="shared" si="1"/>
        <v>0.1837</v>
      </c>
    </row>
    <row r="113" spans="1:5" x14ac:dyDescent="0.25">
      <c r="A113" s="2" t="s">
        <v>533</v>
      </c>
      <c r="B113" t="s">
        <v>141</v>
      </c>
      <c r="C113">
        <v>5.5199999999999997E-3</v>
      </c>
      <c r="D113">
        <v>27.73</v>
      </c>
      <c r="E113">
        <f t="shared" si="1"/>
        <v>0.15310000000000001</v>
      </c>
    </row>
    <row r="114" spans="1:5" x14ac:dyDescent="0.25">
      <c r="A114" s="2" t="s">
        <v>534</v>
      </c>
      <c r="B114" t="s">
        <v>141</v>
      </c>
      <c r="C114">
        <v>5.5199999999999997E-3</v>
      </c>
      <c r="D114">
        <v>11.73</v>
      </c>
      <c r="E114">
        <f t="shared" si="1"/>
        <v>6.4699999999999994E-2</v>
      </c>
    </row>
    <row r="115" spans="1:5" x14ac:dyDescent="0.25">
      <c r="A115" s="2" t="s">
        <v>535</v>
      </c>
      <c r="B115" t="s">
        <v>141</v>
      </c>
      <c r="C115">
        <v>1.16E-3</v>
      </c>
      <c r="D115">
        <v>93.94</v>
      </c>
      <c r="E115">
        <f t="shared" si="1"/>
        <v>0.109</v>
      </c>
    </row>
    <row r="116" spans="1:5" ht="30" x14ac:dyDescent="0.25">
      <c r="A116" s="2" t="s">
        <v>537</v>
      </c>
      <c r="B116" t="s">
        <v>141</v>
      </c>
      <c r="C116">
        <v>1.16E-3</v>
      </c>
      <c r="D116">
        <v>16</v>
      </c>
      <c r="E116">
        <f t="shared" si="1"/>
        <v>1.8599999999999998E-2</v>
      </c>
    </row>
    <row r="117" spans="1:5" x14ac:dyDescent="0.25">
      <c r="A117" s="2" t="s">
        <v>538</v>
      </c>
      <c r="B117" t="s">
        <v>172</v>
      </c>
      <c r="C117">
        <v>5.5199999999999997E-3</v>
      </c>
      <c r="D117">
        <v>8.9</v>
      </c>
      <c r="E117">
        <f t="shared" si="1"/>
        <v>4.9099999999999998E-2</v>
      </c>
    </row>
    <row r="118" spans="1:5" ht="30" x14ac:dyDescent="0.25">
      <c r="A118" s="2" t="s">
        <v>564</v>
      </c>
      <c r="B118" t="s">
        <v>141</v>
      </c>
      <c r="C118">
        <v>1</v>
      </c>
      <c r="D118">
        <v>18.62</v>
      </c>
      <c r="E118">
        <f t="shared" si="1"/>
        <v>18.62</v>
      </c>
    </row>
    <row r="119" spans="1:5" ht="30" x14ac:dyDescent="0.25">
      <c r="A119" s="2" t="s">
        <v>544</v>
      </c>
      <c r="B119" t="s">
        <v>135</v>
      </c>
      <c r="C119">
        <v>0.4</v>
      </c>
      <c r="D119">
        <v>0.6</v>
      </c>
      <c r="E119">
        <f t="shared" si="1"/>
        <v>0.24</v>
      </c>
    </row>
    <row r="120" spans="1:5" ht="30" x14ac:dyDescent="0.25">
      <c r="A120" s="2" t="s">
        <v>545</v>
      </c>
      <c r="B120" t="s">
        <v>135</v>
      </c>
      <c r="C120">
        <v>0.4</v>
      </c>
      <c r="D120">
        <v>0.7</v>
      </c>
      <c r="E120">
        <f t="shared" si="1"/>
        <v>0.28000000000000003</v>
      </c>
    </row>
    <row r="121" spans="1:5" x14ac:dyDescent="0.25">
      <c r="A121" s="2" t="s">
        <v>546</v>
      </c>
      <c r="B121" t="s">
        <v>135</v>
      </c>
      <c r="C121">
        <v>0.4</v>
      </c>
      <c r="D121">
        <v>0.09</v>
      </c>
      <c r="E121">
        <f t="shared" si="1"/>
        <v>3.5999999999999997E-2</v>
      </c>
    </row>
    <row r="122" spans="1:5" x14ac:dyDescent="0.25">
      <c r="A122" s="2" t="s">
        <v>547</v>
      </c>
      <c r="B122" t="s">
        <v>135</v>
      </c>
      <c r="C122">
        <v>0.4</v>
      </c>
      <c r="D122">
        <v>0.04</v>
      </c>
      <c r="E122">
        <f t="shared" si="1"/>
        <v>1.6E-2</v>
      </c>
    </row>
    <row r="123" spans="1:5" x14ac:dyDescent="0.25">
      <c r="A123" s="2" t="s">
        <v>132</v>
      </c>
      <c r="B123" t="s">
        <v>9</v>
      </c>
      <c r="C123" t="s">
        <v>9</v>
      </c>
      <c r="D123" t="s">
        <v>9</v>
      </c>
      <c r="E123">
        <f>SUM(E111:E122)</f>
        <v>19.778200000000002</v>
      </c>
    </row>
    <row r="124" spans="1:5" x14ac:dyDescent="0.25">
      <c r="B124"/>
      <c r="C124"/>
      <c r="D124"/>
      <c r="E124"/>
    </row>
    <row r="125" spans="1:5" x14ac:dyDescent="0.25">
      <c r="A125" s="2" t="s">
        <v>142</v>
      </c>
      <c r="B125" t="s">
        <v>9</v>
      </c>
      <c r="C125" t="s">
        <v>9</v>
      </c>
      <c r="D125" t="s">
        <v>9</v>
      </c>
      <c r="E125">
        <f>E108+E123</f>
        <v>23.8062</v>
      </c>
    </row>
    <row r="126" spans="1:5" x14ac:dyDescent="0.25">
      <c r="A126" s="2" t="s">
        <v>143</v>
      </c>
      <c r="B126" t="s">
        <v>9</v>
      </c>
      <c r="C126" t="s">
        <v>9</v>
      </c>
      <c r="D126" s="271">
        <v>0</v>
      </c>
      <c r="E126">
        <f>ROUND((E125*D126),4)</f>
        <v>0</v>
      </c>
    </row>
    <row r="127" spans="1:5" x14ac:dyDescent="0.25">
      <c r="A127" s="2" t="s">
        <v>144</v>
      </c>
      <c r="B127" t="s">
        <v>9</v>
      </c>
      <c r="C127" t="s">
        <v>9</v>
      </c>
      <c r="D127" t="s">
        <v>9</v>
      </c>
      <c r="E127">
        <f>SUM(E125:E126)</f>
        <v>23.8062</v>
      </c>
    </row>
    <row r="128" spans="1:5" x14ac:dyDescent="0.25">
      <c r="B128"/>
      <c r="C128"/>
      <c r="D128"/>
      <c r="E128"/>
    </row>
    <row r="129" spans="1:5" x14ac:dyDescent="0.25">
      <c r="A129" s="2" t="s">
        <v>565</v>
      </c>
      <c r="B129" t="s">
        <v>23</v>
      </c>
      <c r="C129"/>
      <c r="D129"/>
      <c r="E129"/>
    </row>
    <row r="130" spans="1:5" ht="30" x14ac:dyDescent="0.25">
      <c r="A130" s="2" t="s">
        <v>566</v>
      </c>
      <c r="B130"/>
      <c r="C130"/>
      <c r="D130"/>
      <c r="E130"/>
    </row>
    <row r="131" spans="1:5" x14ac:dyDescent="0.25">
      <c r="A131" s="2" t="s">
        <v>145</v>
      </c>
      <c r="B131"/>
      <c r="C131"/>
      <c r="D131"/>
      <c r="E131"/>
    </row>
    <row r="132" spans="1:5" x14ac:dyDescent="0.25">
      <c r="B132"/>
      <c r="C132"/>
      <c r="D132"/>
      <c r="E132"/>
    </row>
    <row r="133" spans="1:5" x14ac:dyDescent="0.25">
      <c r="A133" s="2" t="s">
        <v>133</v>
      </c>
      <c r="B133" t="s">
        <v>127</v>
      </c>
      <c r="C133" t="s">
        <v>128</v>
      </c>
      <c r="D133" t="s">
        <v>129</v>
      </c>
      <c r="E133" t="s">
        <v>130</v>
      </c>
    </row>
    <row r="134" spans="1:5" x14ac:dyDescent="0.25">
      <c r="A134" s="2" t="s">
        <v>562</v>
      </c>
      <c r="B134" t="s">
        <v>135</v>
      </c>
      <c r="C134">
        <v>0.15</v>
      </c>
      <c r="D134">
        <v>8.66</v>
      </c>
      <c r="E134">
        <f>ROUND((C134*D134),4)</f>
        <v>1.2989999999999999</v>
      </c>
    </row>
    <row r="135" spans="1:5" x14ac:dyDescent="0.25">
      <c r="A135" s="2" t="s">
        <v>563</v>
      </c>
      <c r="B135" t="s">
        <v>135</v>
      </c>
      <c r="C135">
        <v>0.25</v>
      </c>
      <c r="D135">
        <v>11.48</v>
      </c>
      <c r="E135">
        <f>ROUND((C135*D135),4)</f>
        <v>2.87</v>
      </c>
    </row>
    <row r="136" spans="1:5" x14ac:dyDescent="0.25">
      <c r="A136" s="2" t="s">
        <v>132</v>
      </c>
      <c r="B136" t="s">
        <v>9</v>
      </c>
      <c r="C136" t="s">
        <v>9</v>
      </c>
      <c r="D136" t="s">
        <v>9</v>
      </c>
      <c r="E136">
        <f>SUM(E134:E135)</f>
        <v>4.1690000000000005</v>
      </c>
    </row>
    <row r="137" spans="1:5" x14ac:dyDescent="0.25">
      <c r="B137"/>
      <c r="C137"/>
      <c r="D137"/>
      <c r="E137"/>
    </row>
    <row r="138" spans="1:5" x14ac:dyDescent="0.25">
      <c r="A138" s="2" t="s">
        <v>137</v>
      </c>
      <c r="B138" t="s">
        <v>127</v>
      </c>
      <c r="C138" t="s">
        <v>128</v>
      </c>
      <c r="D138" t="s">
        <v>129</v>
      </c>
      <c r="E138" t="s">
        <v>130</v>
      </c>
    </row>
    <row r="139" spans="1:5" x14ac:dyDescent="0.25">
      <c r="A139" s="2" t="s">
        <v>531</v>
      </c>
      <c r="B139" t="s">
        <v>141</v>
      </c>
      <c r="C139">
        <v>1.16E-3</v>
      </c>
      <c r="D139">
        <v>6.93</v>
      </c>
      <c r="E139">
        <f t="shared" ref="E139:E150" si="2">ROUND((C139*D139),4)</f>
        <v>8.0000000000000002E-3</v>
      </c>
    </row>
    <row r="140" spans="1:5" x14ac:dyDescent="0.25">
      <c r="A140" s="2" t="s">
        <v>532</v>
      </c>
      <c r="B140" t="s">
        <v>172</v>
      </c>
      <c r="C140">
        <v>5.5199999999999997E-3</v>
      </c>
      <c r="D140">
        <v>33.270000000000003</v>
      </c>
      <c r="E140">
        <f t="shared" si="2"/>
        <v>0.1837</v>
      </c>
    </row>
    <row r="141" spans="1:5" x14ac:dyDescent="0.25">
      <c r="A141" s="2" t="s">
        <v>533</v>
      </c>
      <c r="B141" t="s">
        <v>141</v>
      </c>
      <c r="C141">
        <v>5.5199999999999997E-3</v>
      </c>
      <c r="D141">
        <v>27.73</v>
      </c>
      <c r="E141">
        <f t="shared" si="2"/>
        <v>0.15310000000000001</v>
      </c>
    </row>
    <row r="142" spans="1:5" x14ac:dyDescent="0.25">
      <c r="A142" s="2" t="s">
        <v>534</v>
      </c>
      <c r="B142" t="s">
        <v>141</v>
      </c>
      <c r="C142">
        <v>5.5199999999999997E-3</v>
      </c>
      <c r="D142">
        <v>11.73</v>
      </c>
      <c r="E142">
        <f t="shared" si="2"/>
        <v>6.4699999999999994E-2</v>
      </c>
    </row>
    <row r="143" spans="1:5" x14ac:dyDescent="0.25">
      <c r="A143" s="2" t="s">
        <v>535</v>
      </c>
      <c r="B143" t="s">
        <v>141</v>
      </c>
      <c r="C143">
        <v>1.16E-3</v>
      </c>
      <c r="D143">
        <v>93.94</v>
      </c>
      <c r="E143">
        <f t="shared" si="2"/>
        <v>0.109</v>
      </c>
    </row>
    <row r="144" spans="1:5" ht="30" x14ac:dyDescent="0.25">
      <c r="A144" s="2" t="s">
        <v>537</v>
      </c>
      <c r="B144" t="s">
        <v>141</v>
      </c>
      <c r="C144">
        <v>1.16E-3</v>
      </c>
      <c r="D144">
        <v>16</v>
      </c>
      <c r="E144">
        <f t="shared" si="2"/>
        <v>1.8599999999999998E-2</v>
      </c>
    </row>
    <row r="145" spans="1:5" ht="30" x14ac:dyDescent="0.25">
      <c r="A145" s="2" t="s">
        <v>567</v>
      </c>
      <c r="B145" t="s">
        <v>141</v>
      </c>
      <c r="C145">
        <v>1</v>
      </c>
      <c r="D145">
        <v>5.12</v>
      </c>
      <c r="E145">
        <f t="shared" si="2"/>
        <v>5.12</v>
      </c>
    </row>
    <row r="146" spans="1:5" x14ac:dyDescent="0.25">
      <c r="A146" s="2" t="s">
        <v>538</v>
      </c>
      <c r="B146" t="s">
        <v>172</v>
      </c>
      <c r="C146">
        <v>5.5199999999999997E-3</v>
      </c>
      <c r="D146">
        <v>8.9</v>
      </c>
      <c r="E146">
        <f t="shared" si="2"/>
        <v>4.9099999999999998E-2</v>
      </c>
    </row>
    <row r="147" spans="1:5" ht="30" x14ac:dyDescent="0.25">
      <c r="A147" s="2" t="s">
        <v>544</v>
      </c>
      <c r="B147" t="s">
        <v>135</v>
      </c>
      <c r="C147">
        <v>0.4</v>
      </c>
      <c r="D147">
        <v>0.6</v>
      </c>
      <c r="E147">
        <f t="shared" si="2"/>
        <v>0.24</v>
      </c>
    </row>
    <row r="148" spans="1:5" ht="30" x14ac:dyDescent="0.25">
      <c r="A148" s="2" t="s">
        <v>545</v>
      </c>
      <c r="B148" t="s">
        <v>135</v>
      </c>
      <c r="C148">
        <v>0.4</v>
      </c>
      <c r="D148">
        <v>0.7</v>
      </c>
      <c r="E148">
        <f t="shared" si="2"/>
        <v>0.28000000000000003</v>
      </c>
    </row>
    <row r="149" spans="1:5" x14ac:dyDescent="0.25">
      <c r="A149" s="2" t="s">
        <v>546</v>
      </c>
      <c r="B149" t="s">
        <v>135</v>
      </c>
      <c r="C149">
        <v>0.4</v>
      </c>
      <c r="D149">
        <v>0.09</v>
      </c>
      <c r="E149">
        <f t="shared" si="2"/>
        <v>3.5999999999999997E-2</v>
      </c>
    </row>
    <row r="150" spans="1:5" x14ac:dyDescent="0.25">
      <c r="A150" s="2" t="s">
        <v>547</v>
      </c>
      <c r="B150" t="s">
        <v>135</v>
      </c>
      <c r="C150">
        <v>0.4</v>
      </c>
      <c r="D150">
        <v>0.04</v>
      </c>
      <c r="E150">
        <f t="shared" si="2"/>
        <v>1.6E-2</v>
      </c>
    </row>
    <row r="151" spans="1:5" x14ac:dyDescent="0.25">
      <c r="A151" s="2" t="s">
        <v>132</v>
      </c>
      <c r="B151" t="s">
        <v>9</v>
      </c>
      <c r="C151" t="s">
        <v>9</v>
      </c>
      <c r="D151" t="s">
        <v>9</v>
      </c>
      <c r="E151">
        <f>SUM(E139:E150)</f>
        <v>6.2782</v>
      </c>
    </row>
    <row r="152" spans="1:5" x14ac:dyDescent="0.25">
      <c r="B152"/>
      <c r="C152"/>
      <c r="D152"/>
      <c r="E152"/>
    </row>
    <row r="153" spans="1:5" x14ac:dyDescent="0.25">
      <c r="A153" s="2" t="s">
        <v>142</v>
      </c>
      <c r="B153" t="s">
        <v>9</v>
      </c>
      <c r="C153" t="s">
        <v>9</v>
      </c>
      <c r="D153" t="s">
        <v>9</v>
      </c>
      <c r="E153">
        <f>E136+E151</f>
        <v>10.4472</v>
      </c>
    </row>
    <row r="154" spans="1:5" x14ac:dyDescent="0.25">
      <c r="A154" s="2" t="s">
        <v>143</v>
      </c>
      <c r="B154" t="s">
        <v>9</v>
      </c>
      <c r="C154" t="s">
        <v>9</v>
      </c>
      <c r="D154" s="271">
        <v>0</v>
      </c>
      <c r="E154">
        <f>ROUND((E153*D154),4)</f>
        <v>0</v>
      </c>
    </row>
    <row r="155" spans="1:5" x14ac:dyDescent="0.25">
      <c r="A155" s="2" t="s">
        <v>144</v>
      </c>
      <c r="B155" t="s">
        <v>9</v>
      </c>
      <c r="C155" t="s">
        <v>9</v>
      </c>
      <c r="D155" t="s">
        <v>9</v>
      </c>
      <c r="E155">
        <f>SUM(E153:E154)</f>
        <v>10.4472</v>
      </c>
    </row>
    <row r="156" spans="1:5" x14ac:dyDescent="0.25">
      <c r="B156"/>
      <c r="C156"/>
      <c r="D156"/>
      <c r="E156"/>
    </row>
    <row r="157" spans="1:5" x14ac:dyDescent="0.25">
      <c r="A157" s="2" t="s">
        <v>568</v>
      </c>
      <c r="B157" t="s">
        <v>25</v>
      </c>
      <c r="C157"/>
      <c r="D157"/>
      <c r="E157"/>
    </row>
    <row r="158" spans="1:5" ht="30" x14ac:dyDescent="0.25">
      <c r="A158" s="2" t="s">
        <v>569</v>
      </c>
      <c r="B158"/>
      <c r="C158"/>
      <c r="D158"/>
      <c r="E158"/>
    </row>
    <row r="159" spans="1:5" x14ac:dyDescent="0.25">
      <c r="A159" s="2" t="s">
        <v>147</v>
      </c>
      <c r="B159"/>
      <c r="C159"/>
      <c r="D159"/>
      <c r="E159"/>
    </row>
    <row r="160" spans="1:5" x14ac:dyDescent="0.25">
      <c r="B160"/>
      <c r="C160"/>
      <c r="D160"/>
      <c r="E160"/>
    </row>
    <row r="161" spans="1:5" x14ac:dyDescent="0.25">
      <c r="A161" s="2" t="s">
        <v>133</v>
      </c>
      <c r="B161" t="s">
        <v>127</v>
      </c>
      <c r="C161" t="s">
        <v>128</v>
      </c>
      <c r="D161" t="s">
        <v>129</v>
      </c>
      <c r="E161" t="s">
        <v>130</v>
      </c>
    </row>
    <row r="162" spans="1:5" x14ac:dyDescent="0.25">
      <c r="A162" s="2" t="s">
        <v>562</v>
      </c>
      <c r="B162" t="s">
        <v>135</v>
      </c>
      <c r="C162">
        <v>0.2</v>
      </c>
      <c r="D162">
        <v>8.66</v>
      </c>
      <c r="E162">
        <f>ROUND((C162*D162),4)</f>
        <v>1.732</v>
      </c>
    </row>
    <row r="163" spans="1:5" x14ac:dyDescent="0.25">
      <c r="A163" s="2" t="s">
        <v>563</v>
      </c>
      <c r="B163" t="s">
        <v>135</v>
      </c>
      <c r="C163">
        <v>0.2</v>
      </c>
      <c r="D163">
        <v>11.48</v>
      </c>
      <c r="E163">
        <f>ROUND((C163*D163),4)</f>
        <v>2.2959999999999998</v>
      </c>
    </row>
    <row r="164" spans="1:5" x14ac:dyDescent="0.25">
      <c r="A164" s="2" t="s">
        <v>132</v>
      </c>
      <c r="B164" t="s">
        <v>9</v>
      </c>
      <c r="C164" t="s">
        <v>9</v>
      </c>
      <c r="D164" t="s">
        <v>9</v>
      </c>
      <c r="E164">
        <f>SUM(E162:E163)</f>
        <v>4.0279999999999996</v>
      </c>
    </row>
    <row r="165" spans="1:5" x14ac:dyDescent="0.25">
      <c r="B165"/>
      <c r="C165"/>
      <c r="D165"/>
      <c r="E165"/>
    </row>
    <row r="166" spans="1:5" x14ac:dyDescent="0.25">
      <c r="A166" s="2" t="s">
        <v>137</v>
      </c>
      <c r="B166" t="s">
        <v>127</v>
      </c>
      <c r="C166" t="s">
        <v>128</v>
      </c>
      <c r="D166" t="s">
        <v>129</v>
      </c>
      <c r="E166" t="s">
        <v>130</v>
      </c>
    </row>
    <row r="167" spans="1:5" x14ac:dyDescent="0.25">
      <c r="A167" s="2" t="s">
        <v>531</v>
      </c>
      <c r="B167" t="s">
        <v>141</v>
      </c>
      <c r="C167">
        <v>1.16E-3</v>
      </c>
      <c r="D167">
        <v>6.93</v>
      </c>
      <c r="E167">
        <f t="shared" ref="E167:E178" si="3">ROUND((C167*D167),4)</f>
        <v>8.0000000000000002E-3</v>
      </c>
    </row>
    <row r="168" spans="1:5" x14ac:dyDescent="0.25">
      <c r="A168" s="2" t="s">
        <v>532</v>
      </c>
      <c r="B168" t="s">
        <v>172</v>
      </c>
      <c r="C168">
        <v>5.5199999999999997E-3</v>
      </c>
      <c r="D168">
        <v>33.270000000000003</v>
      </c>
      <c r="E168">
        <f t="shared" si="3"/>
        <v>0.1837</v>
      </c>
    </row>
    <row r="169" spans="1:5" x14ac:dyDescent="0.25">
      <c r="A169" s="2" t="s">
        <v>533</v>
      </c>
      <c r="B169" t="s">
        <v>141</v>
      </c>
      <c r="C169">
        <v>5.5199999999999997E-3</v>
      </c>
      <c r="D169">
        <v>27.73</v>
      </c>
      <c r="E169">
        <f t="shared" si="3"/>
        <v>0.15310000000000001</v>
      </c>
    </row>
    <row r="170" spans="1:5" x14ac:dyDescent="0.25">
      <c r="A170" s="2" t="s">
        <v>534</v>
      </c>
      <c r="B170" t="s">
        <v>141</v>
      </c>
      <c r="C170">
        <v>5.5199999999999997E-3</v>
      </c>
      <c r="D170">
        <v>11.73</v>
      </c>
      <c r="E170">
        <f t="shared" si="3"/>
        <v>6.4699999999999994E-2</v>
      </c>
    </row>
    <row r="171" spans="1:5" x14ac:dyDescent="0.25">
      <c r="A171" s="2" t="s">
        <v>535</v>
      </c>
      <c r="B171" t="s">
        <v>141</v>
      </c>
      <c r="C171">
        <v>1.16E-3</v>
      </c>
      <c r="D171">
        <v>93.94</v>
      </c>
      <c r="E171">
        <f t="shared" si="3"/>
        <v>0.109</v>
      </c>
    </row>
    <row r="172" spans="1:5" ht="30" x14ac:dyDescent="0.25">
      <c r="A172" s="2" t="s">
        <v>570</v>
      </c>
      <c r="B172" t="s">
        <v>149</v>
      </c>
      <c r="C172">
        <v>1</v>
      </c>
      <c r="D172">
        <v>2.4300000000000002</v>
      </c>
      <c r="E172">
        <f t="shared" si="3"/>
        <v>2.4300000000000002</v>
      </c>
    </row>
    <row r="173" spans="1:5" ht="30" x14ac:dyDescent="0.25">
      <c r="A173" s="2" t="s">
        <v>537</v>
      </c>
      <c r="B173" t="s">
        <v>141</v>
      </c>
      <c r="C173">
        <v>1.16E-3</v>
      </c>
      <c r="D173">
        <v>16</v>
      </c>
      <c r="E173">
        <f t="shared" si="3"/>
        <v>1.8599999999999998E-2</v>
      </c>
    </row>
    <row r="174" spans="1:5" x14ac:dyDescent="0.25">
      <c r="A174" s="2" t="s">
        <v>538</v>
      </c>
      <c r="B174" t="s">
        <v>172</v>
      </c>
      <c r="C174">
        <v>5.5199999999999997E-3</v>
      </c>
      <c r="D174">
        <v>8.9</v>
      </c>
      <c r="E174">
        <f t="shared" si="3"/>
        <v>4.9099999999999998E-2</v>
      </c>
    </row>
    <row r="175" spans="1:5" ht="30" x14ac:dyDescent="0.25">
      <c r="A175" s="2" t="s">
        <v>544</v>
      </c>
      <c r="B175" t="s">
        <v>135</v>
      </c>
      <c r="C175">
        <v>0.4</v>
      </c>
      <c r="D175">
        <v>0.6</v>
      </c>
      <c r="E175">
        <f t="shared" si="3"/>
        <v>0.24</v>
      </c>
    </row>
    <row r="176" spans="1:5" ht="30" x14ac:dyDescent="0.25">
      <c r="A176" s="2" t="s">
        <v>545</v>
      </c>
      <c r="B176" t="s">
        <v>135</v>
      </c>
      <c r="C176">
        <v>0.4</v>
      </c>
      <c r="D176">
        <v>0.7</v>
      </c>
      <c r="E176">
        <f t="shared" si="3"/>
        <v>0.28000000000000003</v>
      </c>
    </row>
    <row r="177" spans="1:5" x14ac:dyDescent="0.25">
      <c r="A177" s="2" t="s">
        <v>546</v>
      </c>
      <c r="B177" t="s">
        <v>135</v>
      </c>
      <c r="C177">
        <v>0.4</v>
      </c>
      <c r="D177">
        <v>0.09</v>
      </c>
      <c r="E177">
        <f t="shared" si="3"/>
        <v>3.5999999999999997E-2</v>
      </c>
    </row>
    <row r="178" spans="1:5" x14ac:dyDescent="0.25">
      <c r="A178" s="2" t="s">
        <v>547</v>
      </c>
      <c r="B178" t="s">
        <v>135</v>
      </c>
      <c r="C178">
        <v>0.4</v>
      </c>
      <c r="D178">
        <v>0.04</v>
      </c>
      <c r="E178">
        <f t="shared" si="3"/>
        <v>1.6E-2</v>
      </c>
    </row>
    <row r="179" spans="1:5" x14ac:dyDescent="0.25">
      <c r="A179" s="2" t="s">
        <v>132</v>
      </c>
      <c r="B179" t="s">
        <v>9</v>
      </c>
      <c r="C179" t="s">
        <v>9</v>
      </c>
      <c r="D179" t="s">
        <v>9</v>
      </c>
      <c r="E179">
        <f>SUM(E167:E178)</f>
        <v>3.5882000000000009</v>
      </c>
    </row>
    <row r="180" spans="1:5" x14ac:dyDescent="0.25">
      <c r="B180"/>
      <c r="C180"/>
      <c r="D180"/>
      <c r="E180"/>
    </row>
    <row r="181" spans="1:5" x14ac:dyDescent="0.25">
      <c r="A181" s="2" t="s">
        <v>142</v>
      </c>
      <c r="B181" t="s">
        <v>9</v>
      </c>
      <c r="C181" t="s">
        <v>9</v>
      </c>
      <c r="D181" t="s">
        <v>9</v>
      </c>
      <c r="E181">
        <f>E164+E179</f>
        <v>7.616200000000001</v>
      </c>
    </row>
    <row r="182" spans="1:5" x14ac:dyDescent="0.25">
      <c r="A182" s="2" t="s">
        <v>143</v>
      </c>
      <c r="B182" t="s">
        <v>9</v>
      </c>
      <c r="C182" t="s">
        <v>9</v>
      </c>
      <c r="D182" s="271">
        <v>0</v>
      </c>
      <c r="E182">
        <f>ROUND((E181*D182),4)</f>
        <v>0</v>
      </c>
    </row>
    <row r="183" spans="1:5" x14ac:dyDescent="0.25">
      <c r="A183" s="2" t="s">
        <v>144</v>
      </c>
      <c r="B183" t="s">
        <v>9</v>
      </c>
      <c r="C183" t="s">
        <v>9</v>
      </c>
      <c r="D183" t="s">
        <v>9</v>
      </c>
      <c r="E183">
        <f>SUM(E181:E182)</f>
        <v>7.616200000000001</v>
      </c>
    </row>
    <row r="184" spans="1:5" x14ac:dyDescent="0.25">
      <c r="B184"/>
      <c r="C184"/>
      <c r="D184"/>
      <c r="E184"/>
    </row>
    <row r="185" spans="1:5" x14ac:dyDescent="0.25">
      <c r="A185" s="2" t="s">
        <v>571</v>
      </c>
      <c r="B185" t="s">
        <v>34</v>
      </c>
      <c r="C185"/>
      <c r="D185"/>
      <c r="E185"/>
    </row>
    <row r="186" spans="1:5" ht="30" x14ac:dyDescent="0.25">
      <c r="A186" s="2" t="s">
        <v>572</v>
      </c>
      <c r="B186"/>
      <c r="C186"/>
      <c r="D186"/>
      <c r="E186"/>
    </row>
    <row r="187" spans="1:5" x14ac:dyDescent="0.25">
      <c r="A187" s="2" t="s">
        <v>147</v>
      </c>
      <c r="B187"/>
      <c r="C187"/>
      <c r="D187"/>
      <c r="E187"/>
    </row>
    <row r="188" spans="1:5" x14ac:dyDescent="0.25">
      <c r="B188"/>
      <c r="C188"/>
      <c r="D188"/>
      <c r="E188"/>
    </row>
    <row r="189" spans="1:5" x14ac:dyDescent="0.25">
      <c r="A189" s="2" t="s">
        <v>133</v>
      </c>
      <c r="B189" t="s">
        <v>127</v>
      </c>
      <c r="C189" t="s">
        <v>128</v>
      </c>
      <c r="D189" t="s">
        <v>129</v>
      </c>
      <c r="E189" t="s">
        <v>130</v>
      </c>
    </row>
    <row r="190" spans="1:5" x14ac:dyDescent="0.25">
      <c r="A190" s="2" t="s">
        <v>562</v>
      </c>
      <c r="B190" t="s">
        <v>135</v>
      </c>
      <c r="C190">
        <v>0.15</v>
      </c>
      <c r="D190">
        <v>8.66</v>
      </c>
      <c r="E190">
        <f>ROUND((C190*D190),4)</f>
        <v>1.2989999999999999</v>
      </c>
    </row>
    <row r="191" spans="1:5" x14ac:dyDescent="0.25">
      <c r="A191" s="2" t="s">
        <v>563</v>
      </c>
      <c r="B191" t="s">
        <v>135</v>
      </c>
      <c r="C191">
        <v>0.15</v>
      </c>
      <c r="D191">
        <v>11.48</v>
      </c>
      <c r="E191">
        <f>ROUND((C191*D191),4)</f>
        <v>1.722</v>
      </c>
    </row>
    <row r="192" spans="1:5" x14ac:dyDescent="0.25">
      <c r="A192" s="2" t="s">
        <v>132</v>
      </c>
      <c r="B192" t="s">
        <v>9</v>
      </c>
      <c r="C192" t="s">
        <v>9</v>
      </c>
      <c r="D192" t="s">
        <v>9</v>
      </c>
      <c r="E192">
        <f>SUM(E190:E191)</f>
        <v>3.0209999999999999</v>
      </c>
    </row>
    <row r="193" spans="1:5" x14ac:dyDescent="0.25">
      <c r="B193"/>
      <c r="C193"/>
      <c r="D193"/>
      <c r="E193"/>
    </row>
    <row r="194" spans="1:5" x14ac:dyDescent="0.25">
      <c r="A194" s="2" t="s">
        <v>137</v>
      </c>
      <c r="B194" t="s">
        <v>127</v>
      </c>
      <c r="C194" t="s">
        <v>128</v>
      </c>
      <c r="D194" t="s">
        <v>129</v>
      </c>
      <c r="E194" t="s">
        <v>130</v>
      </c>
    </row>
    <row r="195" spans="1:5" x14ac:dyDescent="0.25">
      <c r="A195" s="2" t="s">
        <v>531</v>
      </c>
      <c r="B195" t="s">
        <v>141</v>
      </c>
      <c r="C195">
        <v>8.7000000000000001E-4</v>
      </c>
      <c r="D195">
        <v>6.93</v>
      </c>
      <c r="E195">
        <f t="shared" ref="E195:E206" si="4">ROUND((C195*D195),4)</f>
        <v>6.0000000000000001E-3</v>
      </c>
    </row>
    <row r="196" spans="1:5" x14ac:dyDescent="0.25">
      <c r="A196" s="2" t="s">
        <v>532</v>
      </c>
      <c r="B196" t="s">
        <v>172</v>
      </c>
      <c r="C196">
        <v>4.1399999999999996E-3</v>
      </c>
      <c r="D196">
        <v>33.270000000000003</v>
      </c>
      <c r="E196">
        <f t="shared" si="4"/>
        <v>0.13769999999999999</v>
      </c>
    </row>
    <row r="197" spans="1:5" x14ac:dyDescent="0.25">
      <c r="A197" s="2" t="s">
        <v>533</v>
      </c>
      <c r="B197" t="s">
        <v>141</v>
      </c>
      <c r="C197">
        <v>4.1399999999999996E-3</v>
      </c>
      <c r="D197">
        <v>27.73</v>
      </c>
      <c r="E197">
        <f t="shared" si="4"/>
        <v>0.1148</v>
      </c>
    </row>
    <row r="198" spans="1:5" x14ac:dyDescent="0.25">
      <c r="A198" s="2" t="s">
        <v>534</v>
      </c>
      <c r="B198" t="s">
        <v>141</v>
      </c>
      <c r="C198">
        <v>4.1399999999999996E-3</v>
      </c>
      <c r="D198">
        <v>11.73</v>
      </c>
      <c r="E198">
        <f t="shared" si="4"/>
        <v>4.8599999999999997E-2</v>
      </c>
    </row>
    <row r="199" spans="1:5" x14ac:dyDescent="0.25">
      <c r="A199" s="2" t="s">
        <v>535</v>
      </c>
      <c r="B199" t="s">
        <v>141</v>
      </c>
      <c r="C199">
        <v>8.7000000000000001E-4</v>
      </c>
      <c r="D199">
        <v>93.94</v>
      </c>
      <c r="E199">
        <f t="shared" si="4"/>
        <v>8.1699999999999995E-2</v>
      </c>
    </row>
    <row r="200" spans="1:5" x14ac:dyDescent="0.25">
      <c r="A200" s="2" t="s">
        <v>573</v>
      </c>
      <c r="B200" t="s">
        <v>149</v>
      </c>
      <c r="C200">
        <v>1.05</v>
      </c>
      <c r="D200">
        <v>25.24</v>
      </c>
      <c r="E200">
        <f t="shared" si="4"/>
        <v>26.501999999999999</v>
      </c>
    </row>
    <row r="201" spans="1:5" ht="30" x14ac:dyDescent="0.25">
      <c r="A201" s="2" t="s">
        <v>537</v>
      </c>
      <c r="B201" t="s">
        <v>141</v>
      </c>
      <c r="C201">
        <v>8.7000000000000001E-4</v>
      </c>
      <c r="D201">
        <v>16</v>
      </c>
      <c r="E201">
        <f t="shared" si="4"/>
        <v>1.3899999999999999E-2</v>
      </c>
    </row>
    <row r="202" spans="1:5" x14ac:dyDescent="0.25">
      <c r="A202" s="2" t="s">
        <v>538</v>
      </c>
      <c r="B202" t="s">
        <v>172</v>
      </c>
      <c r="C202">
        <v>4.1399999999999996E-3</v>
      </c>
      <c r="D202">
        <v>8.9</v>
      </c>
      <c r="E202">
        <f t="shared" si="4"/>
        <v>3.6799999999999999E-2</v>
      </c>
    </row>
    <row r="203" spans="1:5" ht="30" x14ac:dyDescent="0.25">
      <c r="A203" s="2" t="s">
        <v>544</v>
      </c>
      <c r="B203" t="s">
        <v>135</v>
      </c>
      <c r="C203">
        <v>0.3</v>
      </c>
      <c r="D203">
        <v>0.6</v>
      </c>
      <c r="E203">
        <f t="shared" si="4"/>
        <v>0.18</v>
      </c>
    </row>
    <row r="204" spans="1:5" ht="30" x14ac:dyDescent="0.25">
      <c r="A204" s="2" t="s">
        <v>545</v>
      </c>
      <c r="B204" t="s">
        <v>135</v>
      </c>
      <c r="C204">
        <v>0.3</v>
      </c>
      <c r="D204">
        <v>0.7</v>
      </c>
      <c r="E204">
        <f t="shared" si="4"/>
        <v>0.21</v>
      </c>
    </row>
    <row r="205" spans="1:5" x14ac:dyDescent="0.25">
      <c r="A205" s="2" t="s">
        <v>546</v>
      </c>
      <c r="B205" t="s">
        <v>135</v>
      </c>
      <c r="C205">
        <v>0.3</v>
      </c>
      <c r="D205">
        <v>0.09</v>
      </c>
      <c r="E205">
        <f t="shared" si="4"/>
        <v>2.7E-2</v>
      </c>
    </row>
    <row r="206" spans="1:5" x14ac:dyDescent="0.25">
      <c r="A206" s="2" t="s">
        <v>547</v>
      </c>
      <c r="B206" t="s">
        <v>135</v>
      </c>
      <c r="C206">
        <v>0.3</v>
      </c>
      <c r="D206">
        <v>0.04</v>
      </c>
      <c r="E206">
        <f t="shared" si="4"/>
        <v>1.2E-2</v>
      </c>
    </row>
    <row r="207" spans="1:5" x14ac:dyDescent="0.25">
      <c r="A207" s="2" t="s">
        <v>132</v>
      </c>
      <c r="B207" t="s">
        <v>9</v>
      </c>
      <c r="C207" t="s">
        <v>9</v>
      </c>
      <c r="D207" t="s">
        <v>9</v>
      </c>
      <c r="E207">
        <f>SUM(E195:E206)</f>
        <v>27.3705</v>
      </c>
    </row>
    <row r="208" spans="1:5" x14ac:dyDescent="0.25">
      <c r="B208"/>
      <c r="C208"/>
      <c r="D208"/>
      <c r="E208"/>
    </row>
    <row r="209" spans="1:5" x14ac:dyDescent="0.25">
      <c r="A209" s="2" t="s">
        <v>142</v>
      </c>
      <c r="B209" t="s">
        <v>9</v>
      </c>
      <c r="C209" t="s">
        <v>9</v>
      </c>
      <c r="D209" t="s">
        <v>9</v>
      </c>
      <c r="E209">
        <f>E192+E207</f>
        <v>30.391500000000001</v>
      </c>
    </row>
    <row r="210" spans="1:5" x14ac:dyDescent="0.25">
      <c r="A210" s="2" t="s">
        <v>143</v>
      </c>
      <c r="B210" t="s">
        <v>9</v>
      </c>
      <c r="C210" t="s">
        <v>9</v>
      </c>
      <c r="D210" s="271">
        <v>0</v>
      </c>
      <c r="E210">
        <f>ROUND((E209*D210),4)</f>
        <v>0</v>
      </c>
    </row>
    <row r="211" spans="1:5" x14ac:dyDescent="0.25">
      <c r="A211" s="2" t="s">
        <v>144</v>
      </c>
      <c r="B211" t="s">
        <v>9</v>
      </c>
      <c r="C211" t="s">
        <v>9</v>
      </c>
      <c r="D211" t="s">
        <v>9</v>
      </c>
      <c r="E211">
        <f>SUM(E209:E210)</f>
        <v>30.391500000000001</v>
      </c>
    </row>
    <row r="212" spans="1:5" x14ac:dyDescent="0.25">
      <c r="B212"/>
      <c r="C212"/>
      <c r="D212"/>
      <c r="E212"/>
    </row>
    <row r="213" spans="1:5" x14ac:dyDescent="0.25">
      <c r="A213" s="2" t="s">
        <v>574</v>
      </c>
      <c r="B213" t="s">
        <v>240</v>
      </c>
      <c r="C213"/>
      <c r="D213"/>
      <c r="E213"/>
    </row>
    <row r="214" spans="1:5" ht="30" x14ac:dyDescent="0.25">
      <c r="A214" s="2" t="s">
        <v>575</v>
      </c>
      <c r="B214"/>
      <c r="C214"/>
      <c r="D214"/>
      <c r="E214"/>
    </row>
    <row r="215" spans="1:5" x14ac:dyDescent="0.25">
      <c r="A215" s="2" t="s">
        <v>145</v>
      </c>
      <c r="B215"/>
      <c r="C215"/>
      <c r="D215"/>
      <c r="E215"/>
    </row>
    <row r="216" spans="1:5" x14ac:dyDescent="0.25">
      <c r="B216"/>
      <c r="C216"/>
      <c r="D216"/>
      <c r="E216"/>
    </row>
    <row r="217" spans="1:5" x14ac:dyDescent="0.25">
      <c r="A217" s="2" t="s">
        <v>133</v>
      </c>
      <c r="B217" t="s">
        <v>127</v>
      </c>
      <c r="C217" t="s">
        <v>128</v>
      </c>
      <c r="D217" t="s">
        <v>129</v>
      </c>
      <c r="E217" t="s">
        <v>130</v>
      </c>
    </row>
    <row r="218" spans="1:5" x14ac:dyDescent="0.25">
      <c r="A218" s="2" t="s">
        <v>562</v>
      </c>
      <c r="B218" t="s">
        <v>135</v>
      </c>
      <c r="C218">
        <v>0.45</v>
      </c>
      <c r="D218">
        <v>8.66</v>
      </c>
      <c r="E218">
        <f>ROUND((C218*D218),4)</f>
        <v>3.8969999999999998</v>
      </c>
    </row>
    <row r="219" spans="1:5" x14ac:dyDescent="0.25">
      <c r="A219" s="2" t="s">
        <v>563</v>
      </c>
      <c r="B219" t="s">
        <v>135</v>
      </c>
      <c r="C219">
        <v>0.45</v>
      </c>
      <c r="D219">
        <v>11.48</v>
      </c>
      <c r="E219">
        <f>ROUND((C219*D219),4)</f>
        <v>5.1660000000000004</v>
      </c>
    </row>
    <row r="220" spans="1:5" x14ac:dyDescent="0.25">
      <c r="A220" s="2" t="s">
        <v>132</v>
      </c>
      <c r="B220" t="s">
        <v>9</v>
      </c>
      <c r="C220" t="s">
        <v>9</v>
      </c>
      <c r="D220" t="s">
        <v>9</v>
      </c>
      <c r="E220">
        <f>SUM(E218:E219)</f>
        <v>9.0630000000000006</v>
      </c>
    </row>
    <row r="221" spans="1:5" x14ac:dyDescent="0.25">
      <c r="B221"/>
      <c r="C221"/>
      <c r="D221"/>
      <c r="E221"/>
    </row>
    <row r="222" spans="1:5" x14ac:dyDescent="0.25">
      <c r="A222" s="2" t="s">
        <v>137</v>
      </c>
      <c r="B222" t="s">
        <v>127</v>
      </c>
      <c r="C222" t="s">
        <v>128</v>
      </c>
      <c r="D222" t="s">
        <v>129</v>
      </c>
      <c r="E222" t="s">
        <v>130</v>
      </c>
    </row>
    <row r="223" spans="1:5" x14ac:dyDescent="0.25">
      <c r="A223" s="2" t="s">
        <v>531</v>
      </c>
      <c r="B223" t="s">
        <v>141</v>
      </c>
      <c r="C223">
        <v>2.6099999999999999E-3</v>
      </c>
      <c r="D223">
        <v>6.93</v>
      </c>
      <c r="E223">
        <f t="shared" ref="E223:E234" si="5">ROUND((C223*D223),4)</f>
        <v>1.8100000000000002E-2</v>
      </c>
    </row>
    <row r="224" spans="1:5" x14ac:dyDescent="0.25">
      <c r="A224" s="2" t="s">
        <v>532</v>
      </c>
      <c r="B224" t="s">
        <v>172</v>
      </c>
      <c r="C224">
        <v>1.242E-2</v>
      </c>
      <c r="D224">
        <v>33.270000000000003</v>
      </c>
      <c r="E224">
        <f t="shared" si="5"/>
        <v>0.41320000000000001</v>
      </c>
    </row>
    <row r="225" spans="1:5" x14ac:dyDescent="0.25">
      <c r="A225" s="2" t="s">
        <v>533</v>
      </c>
      <c r="B225" t="s">
        <v>141</v>
      </c>
      <c r="C225">
        <v>1.242E-2</v>
      </c>
      <c r="D225">
        <v>27.73</v>
      </c>
      <c r="E225">
        <f t="shared" si="5"/>
        <v>0.34439999999999998</v>
      </c>
    </row>
    <row r="226" spans="1:5" x14ac:dyDescent="0.25">
      <c r="A226" s="2" t="s">
        <v>534</v>
      </c>
      <c r="B226" t="s">
        <v>141</v>
      </c>
      <c r="C226">
        <v>1.242E-2</v>
      </c>
      <c r="D226">
        <v>11.73</v>
      </c>
      <c r="E226">
        <f t="shared" si="5"/>
        <v>0.1457</v>
      </c>
    </row>
    <row r="227" spans="1:5" x14ac:dyDescent="0.25">
      <c r="A227" s="2" t="s">
        <v>535</v>
      </c>
      <c r="B227" t="s">
        <v>141</v>
      </c>
      <c r="C227">
        <v>2.6099999999999999E-3</v>
      </c>
      <c r="D227">
        <v>93.94</v>
      </c>
      <c r="E227">
        <f t="shared" si="5"/>
        <v>0.2452</v>
      </c>
    </row>
    <row r="228" spans="1:5" ht="30" x14ac:dyDescent="0.25">
      <c r="A228" s="2" t="s">
        <v>537</v>
      </c>
      <c r="B228" t="s">
        <v>141</v>
      </c>
      <c r="C228">
        <v>2.6099999999999999E-3</v>
      </c>
      <c r="D228">
        <v>16</v>
      </c>
      <c r="E228">
        <f t="shared" si="5"/>
        <v>4.1799999999999997E-2</v>
      </c>
    </row>
    <row r="229" spans="1:5" x14ac:dyDescent="0.25">
      <c r="A229" s="2" t="s">
        <v>538</v>
      </c>
      <c r="B229" t="s">
        <v>172</v>
      </c>
      <c r="C229">
        <v>1.242E-2</v>
      </c>
      <c r="D229">
        <v>8.9</v>
      </c>
      <c r="E229">
        <f t="shared" si="5"/>
        <v>0.1105</v>
      </c>
    </row>
    <row r="230" spans="1:5" ht="30" x14ac:dyDescent="0.25">
      <c r="A230" s="2" t="s">
        <v>576</v>
      </c>
      <c r="B230" t="s">
        <v>141</v>
      </c>
      <c r="C230">
        <v>1</v>
      </c>
      <c r="D230">
        <v>16.399999999999999</v>
      </c>
      <c r="E230">
        <f t="shared" si="5"/>
        <v>16.399999999999999</v>
      </c>
    </row>
    <row r="231" spans="1:5" ht="30" x14ac:dyDescent="0.25">
      <c r="A231" s="2" t="s">
        <v>544</v>
      </c>
      <c r="B231" t="s">
        <v>135</v>
      </c>
      <c r="C231">
        <v>0.9</v>
      </c>
      <c r="D231">
        <v>0.6</v>
      </c>
      <c r="E231">
        <f t="shared" si="5"/>
        <v>0.54</v>
      </c>
    </row>
    <row r="232" spans="1:5" ht="30" x14ac:dyDescent="0.25">
      <c r="A232" s="2" t="s">
        <v>545</v>
      </c>
      <c r="B232" t="s">
        <v>135</v>
      </c>
      <c r="C232">
        <v>0.9</v>
      </c>
      <c r="D232">
        <v>0.7</v>
      </c>
      <c r="E232">
        <f t="shared" si="5"/>
        <v>0.63</v>
      </c>
    </row>
    <row r="233" spans="1:5" x14ac:dyDescent="0.25">
      <c r="A233" s="2" t="s">
        <v>546</v>
      </c>
      <c r="B233" t="s">
        <v>135</v>
      </c>
      <c r="C233">
        <v>0.9</v>
      </c>
      <c r="D233">
        <v>0.09</v>
      </c>
      <c r="E233">
        <f t="shared" si="5"/>
        <v>8.1000000000000003E-2</v>
      </c>
    </row>
    <row r="234" spans="1:5" x14ac:dyDescent="0.25">
      <c r="A234" s="2" t="s">
        <v>547</v>
      </c>
      <c r="B234" t="s">
        <v>135</v>
      </c>
      <c r="C234">
        <v>0.9</v>
      </c>
      <c r="D234">
        <v>0.04</v>
      </c>
      <c r="E234">
        <f t="shared" si="5"/>
        <v>3.5999999999999997E-2</v>
      </c>
    </row>
    <row r="235" spans="1:5" x14ac:dyDescent="0.25">
      <c r="A235" s="2" t="s">
        <v>132</v>
      </c>
      <c r="B235" t="s">
        <v>9</v>
      </c>
      <c r="C235" t="s">
        <v>9</v>
      </c>
      <c r="D235" t="s">
        <v>9</v>
      </c>
      <c r="E235">
        <f>SUM(E223:E234)</f>
        <v>19.005899999999997</v>
      </c>
    </row>
    <row r="236" spans="1:5" x14ac:dyDescent="0.25">
      <c r="B236"/>
      <c r="C236"/>
      <c r="D236"/>
      <c r="E236"/>
    </row>
    <row r="237" spans="1:5" x14ac:dyDescent="0.25">
      <c r="A237" s="2" t="s">
        <v>142</v>
      </c>
      <c r="B237" t="s">
        <v>9</v>
      </c>
      <c r="C237" t="s">
        <v>9</v>
      </c>
      <c r="D237" t="s">
        <v>9</v>
      </c>
      <c r="E237">
        <f>E220+E235</f>
        <v>28.068899999999999</v>
      </c>
    </row>
    <row r="238" spans="1:5" x14ac:dyDescent="0.25">
      <c r="A238" s="2" t="s">
        <v>143</v>
      </c>
      <c r="B238" t="s">
        <v>9</v>
      </c>
      <c r="C238" t="s">
        <v>9</v>
      </c>
      <c r="D238" s="271">
        <v>0</v>
      </c>
      <c r="E238">
        <f>ROUND((E237*D238),4)</f>
        <v>0</v>
      </c>
    </row>
    <row r="239" spans="1:5" x14ac:dyDescent="0.25">
      <c r="A239" s="2" t="s">
        <v>144</v>
      </c>
      <c r="B239" t="s">
        <v>9</v>
      </c>
      <c r="C239" t="s">
        <v>9</v>
      </c>
      <c r="D239" t="s">
        <v>9</v>
      </c>
      <c r="E239">
        <f>SUM(E237:E238)</f>
        <v>28.068899999999999</v>
      </c>
    </row>
    <row r="240" spans="1:5" x14ac:dyDescent="0.25">
      <c r="B240"/>
      <c r="C240"/>
      <c r="D240"/>
      <c r="E240"/>
    </row>
    <row r="241" spans="1:5" x14ac:dyDescent="0.25">
      <c r="A241" s="2" t="s">
        <v>577</v>
      </c>
      <c r="B241" t="s">
        <v>243</v>
      </c>
      <c r="C241"/>
      <c r="D241"/>
      <c r="E241"/>
    </row>
    <row r="242" spans="1:5" ht="30" x14ac:dyDescent="0.25">
      <c r="A242" s="2" t="s">
        <v>578</v>
      </c>
      <c r="B242"/>
      <c r="C242"/>
      <c r="D242"/>
      <c r="E242"/>
    </row>
    <row r="243" spans="1:5" x14ac:dyDescent="0.25">
      <c r="A243" s="2" t="s">
        <v>147</v>
      </c>
      <c r="B243"/>
      <c r="C243"/>
      <c r="D243"/>
      <c r="E243"/>
    </row>
    <row r="244" spans="1:5" x14ac:dyDescent="0.25">
      <c r="B244"/>
      <c r="C244"/>
      <c r="D244"/>
      <c r="E244"/>
    </row>
    <row r="245" spans="1:5" x14ac:dyDescent="0.25">
      <c r="A245" s="2" t="s">
        <v>133</v>
      </c>
      <c r="B245" t="s">
        <v>127</v>
      </c>
      <c r="C245" t="s">
        <v>128</v>
      </c>
      <c r="D245" t="s">
        <v>129</v>
      </c>
      <c r="E245" t="s">
        <v>130</v>
      </c>
    </row>
    <row r="246" spans="1:5" x14ac:dyDescent="0.25">
      <c r="A246" s="2" t="s">
        <v>562</v>
      </c>
      <c r="B246" t="s">
        <v>135</v>
      </c>
      <c r="C246">
        <v>0.04</v>
      </c>
      <c r="D246">
        <v>8.66</v>
      </c>
      <c r="E246">
        <f>ROUND((C246*D246),4)</f>
        <v>0.34639999999999999</v>
      </c>
    </row>
    <row r="247" spans="1:5" x14ac:dyDescent="0.25">
      <c r="A247" s="2" t="s">
        <v>563</v>
      </c>
      <c r="B247" t="s">
        <v>135</v>
      </c>
      <c r="C247">
        <v>0.04</v>
      </c>
      <c r="D247">
        <v>11.48</v>
      </c>
      <c r="E247">
        <f>ROUND((C247*D247),4)</f>
        <v>0.4592</v>
      </c>
    </row>
    <row r="248" spans="1:5" x14ac:dyDescent="0.25">
      <c r="A248" s="2" t="s">
        <v>132</v>
      </c>
      <c r="B248" t="s">
        <v>9</v>
      </c>
      <c r="C248" t="s">
        <v>9</v>
      </c>
      <c r="D248" t="s">
        <v>9</v>
      </c>
      <c r="E248">
        <f>SUM(E246:E247)</f>
        <v>0.80559999999999998</v>
      </c>
    </row>
    <row r="249" spans="1:5" x14ac:dyDescent="0.25">
      <c r="B249"/>
      <c r="C249"/>
      <c r="D249"/>
      <c r="E249"/>
    </row>
    <row r="250" spans="1:5" x14ac:dyDescent="0.25">
      <c r="A250" s="2" t="s">
        <v>137</v>
      </c>
      <c r="B250" t="s">
        <v>127</v>
      </c>
      <c r="C250" t="s">
        <v>128</v>
      </c>
      <c r="D250" t="s">
        <v>129</v>
      </c>
      <c r="E250" t="s">
        <v>130</v>
      </c>
    </row>
    <row r="251" spans="1:5" x14ac:dyDescent="0.25">
      <c r="A251" s="2" t="s">
        <v>531</v>
      </c>
      <c r="B251" t="s">
        <v>141</v>
      </c>
      <c r="C251">
        <v>2.32E-4</v>
      </c>
      <c r="D251">
        <v>6.93</v>
      </c>
      <c r="E251">
        <f t="shared" ref="E251:E263" si="6">ROUND((C251*D251),4)</f>
        <v>1.6000000000000001E-3</v>
      </c>
    </row>
    <row r="252" spans="1:5" x14ac:dyDescent="0.25">
      <c r="A252" s="2" t="s">
        <v>532</v>
      </c>
      <c r="B252" t="s">
        <v>172</v>
      </c>
      <c r="C252">
        <v>1.1039999999999999E-3</v>
      </c>
      <c r="D252">
        <v>33.270000000000003</v>
      </c>
      <c r="E252">
        <f t="shared" si="6"/>
        <v>3.6700000000000003E-2</v>
      </c>
    </row>
    <row r="253" spans="1:5" ht="30" x14ac:dyDescent="0.25">
      <c r="A253" s="2" t="s">
        <v>579</v>
      </c>
      <c r="B253" t="s">
        <v>149</v>
      </c>
      <c r="C253">
        <v>1</v>
      </c>
      <c r="D253">
        <v>0.9</v>
      </c>
      <c r="E253">
        <f t="shared" si="6"/>
        <v>0.9</v>
      </c>
    </row>
    <row r="254" spans="1:5" x14ac:dyDescent="0.25">
      <c r="A254" s="2" t="s">
        <v>533</v>
      </c>
      <c r="B254" t="s">
        <v>141</v>
      </c>
      <c r="C254">
        <v>1.1039999999999999E-3</v>
      </c>
      <c r="D254">
        <v>27.73</v>
      </c>
      <c r="E254">
        <f t="shared" si="6"/>
        <v>3.0599999999999999E-2</v>
      </c>
    </row>
    <row r="255" spans="1:5" x14ac:dyDescent="0.25">
      <c r="A255" s="2" t="s">
        <v>534</v>
      </c>
      <c r="B255" t="s">
        <v>141</v>
      </c>
      <c r="C255">
        <v>1.1039999999999999E-3</v>
      </c>
      <c r="D255">
        <v>11.73</v>
      </c>
      <c r="E255">
        <f t="shared" si="6"/>
        <v>1.29E-2</v>
      </c>
    </row>
    <row r="256" spans="1:5" x14ac:dyDescent="0.25">
      <c r="A256" s="2" t="s">
        <v>535</v>
      </c>
      <c r="B256" t="s">
        <v>141</v>
      </c>
      <c r="C256">
        <v>2.32E-4</v>
      </c>
      <c r="D256">
        <v>93.94</v>
      </c>
      <c r="E256">
        <f t="shared" si="6"/>
        <v>2.18E-2</v>
      </c>
    </row>
    <row r="257" spans="1:5" ht="30" x14ac:dyDescent="0.25">
      <c r="A257" s="2" t="s">
        <v>537</v>
      </c>
      <c r="B257" t="s">
        <v>141</v>
      </c>
      <c r="C257">
        <v>2.32E-4</v>
      </c>
      <c r="D257">
        <v>16</v>
      </c>
      <c r="E257">
        <f t="shared" si="6"/>
        <v>3.7000000000000002E-3</v>
      </c>
    </row>
    <row r="258" spans="1:5" x14ac:dyDescent="0.25">
      <c r="A258" s="2" t="s">
        <v>580</v>
      </c>
      <c r="B258" t="s">
        <v>141</v>
      </c>
      <c r="C258">
        <v>5.5999999999999999E-3</v>
      </c>
      <c r="D258">
        <v>0.81</v>
      </c>
      <c r="E258">
        <f t="shared" si="6"/>
        <v>4.4999999999999997E-3</v>
      </c>
    </row>
    <row r="259" spans="1:5" x14ac:dyDescent="0.25">
      <c r="A259" s="2" t="s">
        <v>538</v>
      </c>
      <c r="B259" t="s">
        <v>172</v>
      </c>
      <c r="C259">
        <v>1.1039999999999999E-3</v>
      </c>
      <c r="D259">
        <v>8.9</v>
      </c>
      <c r="E259">
        <f t="shared" si="6"/>
        <v>9.7999999999999997E-3</v>
      </c>
    </row>
    <row r="260" spans="1:5" ht="30" x14ac:dyDescent="0.25">
      <c r="A260" s="2" t="s">
        <v>544</v>
      </c>
      <c r="B260" t="s">
        <v>135</v>
      </c>
      <c r="C260">
        <v>0.08</v>
      </c>
      <c r="D260">
        <v>0.6</v>
      </c>
      <c r="E260">
        <f t="shared" si="6"/>
        <v>4.8000000000000001E-2</v>
      </c>
    </row>
    <row r="261" spans="1:5" ht="30" x14ac:dyDescent="0.25">
      <c r="A261" s="2" t="s">
        <v>545</v>
      </c>
      <c r="B261" t="s">
        <v>135</v>
      </c>
      <c r="C261">
        <v>0.08</v>
      </c>
      <c r="D261">
        <v>0.7</v>
      </c>
      <c r="E261">
        <f t="shared" si="6"/>
        <v>5.6000000000000001E-2</v>
      </c>
    </row>
    <row r="262" spans="1:5" x14ac:dyDescent="0.25">
      <c r="A262" s="2" t="s">
        <v>546</v>
      </c>
      <c r="B262" t="s">
        <v>135</v>
      </c>
      <c r="C262">
        <v>0.08</v>
      </c>
      <c r="D262">
        <v>0.09</v>
      </c>
      <c r="E262">
        <f t="shared" si="6"/>
        <v>7.1999999999999998E-3</v>
      </c>
    </row>
    <row r="263" spans="1:5" x14ac:dyDescent="0.25">
      <c r="A263" s="2" t="s">
        <v>547</v>
      </c>
      <c r="B263" t="s">
        <v>135</v>
      </c>
      <c r="C263">
        <v>0.08</v>
      </c>
      <c r="D263">
        <v>0.04</v>
      </c>
      <c r="E263">
        <f t="shared" si="6"/>
        <v>3.2000000000000002E-3</v>
      </c>
    </row>
    <row r="264" spans="1:5" x14ac:dyDescent="0.25">
      <c r="A264" s="2" t="s">
        <v>132</v>
      </c>
      <c r="B264" t="s">
        <v>9</v>
      </c>
      <c r="C264" t="s">
        <v>9</v>
      </c>
      <c r="D264" t="s">
        <v>9</v>
      </c>
      <c r="E264">
        <f>SUM(E251:E263)</f>
        <v>1.1360000000000003</v>
      </c>
    </row>
    <row r="265" spans="1:5" x14ac:dyDescent="0.25">
      <c r="B265"/>
      <c r="C265"/>
      <c r="D265"/>
      <c r="E265"/>
    </row>
    <row r="266" spans="1:5" x14ac:dyDescent="0.25">
      <c r="A266" s="2" t="s">
        <v>142</v>
      </c>
      <c r="B266" t="s">
        <v>9</v>
      </c>
      <c r="C266" t="s">
        <v>9</v>
      </c>
      <c r="D266" t="s">
        <v>9</v>
      </c>
      <c r="E266">
        <f>E248+E264</f>
        <v>1.9416000000000002</v>
      </c>
    </row>
    <row r="267" spans="1:5" x14ac:dyDescent="0.25">
      <c r="A267" s="2" t="s">
        <v>143</v>
      </c>
      <c r="B267" t="s">
        <v>9</v>
      </c>
      <c r="C267" t="s">
        <v>9</v>
      </c>
      <c r="D267" s="271">
        <v>0</v>
      </c>
      <c r="E267">
        <f>ROUND((E266*D267),4)</f>
        <v>0</v>
      </c>
    </row>
    <row r="268" spans="1:5" x14ac:dyDescent="0.25">
      <c r="A268" s="2" t="s">
        <v>144</v>
      </c>
      <c r="B268" t="s">
        <v>9</v>
      </c>
      <c r="C268" t="s">
        <v>9</v>
      </c>
      <c r="D268" t="s">
        <v>9</v>
      </c>
      <c r="E268">
        <f>SUM(E266:E267)</f>
        <v>1.9416000000000002</v>
      </c>
    </row>
    <row r="269" spans="1:5" x14ac:dyDescent="0.25">
      <c r="B269"/>
      <c r="C269"/>
      <c r="D269"/>
      <c r="E269"/>
    </row>
    <row r="270" spans="1:5" x14ac:dyDescent="0.25">
      <c r="A270" s="2" t="s">
        <v>581</v>
      </c>
      <c r="B270" t="s">
        <v>245</v>
      </c>
      <c r="C270"/>
      <c r="D270"/>
      <c r="E270"/>
    </row>
    <row r="271" spans="1:5" ht="30" x14ac:dyDescent="0.25">
      <c r="A271" s="2" t="s">
        <v>582</v>
      </c>
      <c r="B271"/>
      <c r="C271"/>
      <c r="D271"/>
      <c r="E271"/>
    </row>
    <row r="272" spans="1:5" x14ac:dyDescent="0.25">
      <c r="A272" s="2" t="s">
        <v>147</v>
      </c>
      <c r="B272"/>
      <c r="C272"/>
      <c r="D272"/>
      <c r="E272"/>
    </row>
    <row r="273" spans="1:5" x14ac:dyDescent="0.25">
      <c r="B273"/>
      <c r="C273"/>
      <c r="D273"/>
      <c r="E273"/>
    </row>
    <row r="274" spans="1:5" x14ac:dyDescent="0.25">
      <c r="A274" s="2" t="s">
        <v>133</v>
      </c>
      <c r="B274" t="s">
        <v>127</v>
      </c>
      <c r="C274" t="s">
        <v>128</v>
      </c>
      <c r="D274" t="s">
        <v>129</v>
      </c>
      <c r="E274" t="s">
        <v>130</v>
      </c>
    </row>
    <row r="275" spans="1:5" x14ac:dyDescent="0.25">
      <c r="A275" s="2" t="s">
        <v>562</v>
      </c>
      <c r="B275" t="s">
        <v>135</v>
      </c>
      <c r="C275">
        <v>0.05</v>
      </c>
      <c r="D275">
        <v>8.66</v>
      </c>
      <c r="E275">
        <f>ROUND((C275*D275),4)</f>
        <v>0.433</v>
      </c>
    </row>
    <row r="276" spans="1:5" x14ac:dyDescent="0.25">
      <c r="A276" s="2" t="s">
        <v>563</v>
      </c>
      <c r="B276" t="s">
        <v>135</v>
      </c>
      <c r="C276">
        <v>0.05</v>
      </c>
      <c r="D276">
        <v>11.48</v>
      </c>
      <c r="E276">
        <f>ROUND((C276*D276),4)</f>
        <v>0.57399999999999995</v>
      </c>
    </row>
    <row r="277" spans="1:5" x14ac:dyDescent="0.25">
      <c r="A277" s="2" t="s">
        <v>132</v>
      </c>
      <c r="B277" t="s">
        <v>9</v>
      </c>
      <c r="C277" t="s">
        <v>9</v>
      </c>
      <c r="D277" t="s">
        <v>9</v>
      </c>
      <c r="E277">
        <f>SUM(E275:E276)</f>
        <v>1.0069999999999999</v>
      </c>
    </row>
    <row r="278" spans="1:5" x14ac:dyDescent="0.25">
      <c r="B278"/>
      <c r="C278"/>
      <c r="D278"/>
      <c r="E278"/>
    </row>
    <row r="279" spans="1:5" x14ac:dyDescent="0.25">
      <c r="A279" s="2" t="s">
        <v>137</v>
      </c>
      <c r="B279" t="s">
        <v>127</v>
      </c>
      <c r="C279" t="s">
        <v>128</v>
      </c>
      <c r="D279" t="s">
        <v>129</v>
      </c>
      <c r="E279" t="s">
        <v>130</v>
      </c>
    </row>
    <row r="280" spans="1:5" x14ac:dyDescent="0.25">
      <c r="A280" s="2" t="s">
        <v>531</v>
      </c>
      <c r="B280" t="s">
        <v>141</v>
      </c>
      <c r="C280">
        <v>2.9E-4</v>
      </c>
      <c r="D280">
        <v>6.93</v>
      </c>
      <c r="E280">
        <f t="shared" ref="E280:E292" si="7">ROUND((C280*D280),4)</f>
        <v>2E-3</v>
      </c>
    </row>
    <row r="281" spans="1:5" x14ac:dyDescent="0.25">
      <c r="A281" s="2" t="s">
        <v>532</v>
      </c>
      <c r="B281" t="s">
        <v>172</v>
      </c>
      <c r="C281">
        <v>1.3799999999999999E-3</v>
      </c>
      <c r="D281">
        <v>33.270000000000003</v>
      </c>
      <c r="E281">
        <f t="shared" si="7"/>
        <v>4.5900000000000003E-2</v>
      </c>
    </row>
    <row r="282" spans="1:5" ht="30" x14ac:dyDescent="0.25">
      <c r="A282" s="2" t="s">
        <v>583</v>
      </c>
      <c r="B282" t="s">
        <v>149</v>
      </c>
      <c r="C282">
        <v>1</v>
      </c>
      <c r="D282">
        <v>1.1599999999999999</v>
      </c>
      <c r="E282">
        <f t="shared" si="7"/>
        <v>1.1599999999999999</v>
      </c>
    </row>
    <row r="283" spans="1:5" x14ac:dyDescent="0.25">
      <c r="A283" s="2" t="s">
        <v>533</v>
      </c>
      <c r="B283" t="s">
        <v>141</v>
      </c>
      <c r="C283">
        <v>1.3799999999999999E-3</v>
      </c>
      <c r="D283">
        <v>27.73</v>
      </c>
      <c r="E283">
        <f t="shared" si="7"/>
        <v>3.8300000000000001E-2</v>
      </c>
    </row>
    <row r="284" spans="1:5" x14ac:dyDescent="0.25">
      <c r="A284" s="2" t="s">
        <v>534</v>
      </c>
      <c r="B284" t="s">
        <v>141</v>
      </c>
      <c r="C284">
        <v>1.3799999999999999E-3</v>
      </c>
      <c r="D284">
        <v>11.73</v>
      </c>
      <c r="E284">
        <f t="shared" si="7"/>
        <v>1.6199999999999999E-2</v>
      </c>
    </row>
    <row r="285" spans="1:5" x14ac:dyDescent="0.25">
      <c r="A285" s="2" t="s">
        <v>535</v>
      </c>
      <c r="B285" t="s">
        <v>141</v>
      </c>
      <c r="C285">
        <v>2.9E-4</v>
      </c>
      <c r="D285">
        <v>93.94</v>
      </c>
      <c r="E285">
        <f t="shared" si="7"/>
        <v>2.7199999999999998E-2</v>
      </c>
    </row>
    <row r="286" spans="1:5" ht="30" x14ac:dyDescent="0.25">
      <c r="A286" s="2" t="s">
        <v>537</v>
      </c>
      <c r="B286" t="s">
        <v>141</v>
      </c>
      <c r="C286">
        <v>2.9E-4</v>
      </c>
      <c r="D286">
        <v>16</v>
      </c>
      <c r="E286">
        <f t="shared" si="7"/>
        <v>4.5999999999999999E-3</v>
      </c>
    </row>
    <row r="287" spans="1:5" x14ac:dyDescent="0.25">
      <c r="A287" s="2" t="s">
        <v>580</v>
      </c>
      <c r="B287" t="s">
        <v>141</v>
      </c>
      <c r="C287">
        <v>5.5999999999999999E-3</v>
      </c>
      <c r="D287">
        <v>0.81</v>
      </c>
      <c r="E287">
        <f t="shared" si="7"/>
        <v>4.4999999999999997E-3</v>
      </c>
    </row>
    <row r="288" spans="1:5" x14ac:dyDescent="0.25">
      <c r="A288" s="2" t="s">
        <v>538</v>
      </c>
      <c r="B288" t="s">
        <v>172</v>
      </c>
      <c r="C288">
        <v>1.3799999999999999E-3</v>
      </c>
      <c r="D288">
        <v>8.9</v>
      </c>
      <c r="E288">
        <f t="shared" si="7"/>
        <v>1.23E-2</v>
      </c>
    </row>
    <row r="289" spans="1:5" ht="30" x14ac:dyDescent="0.25">
      <c r="A289" s="2" t="s">
        <v>544</v>
      </c>
      <c r="B289" t="s">
        <v>135</v>
      </c>
      <c r="C289">
        <v>0.1</v>
      </c>
      <c r="D289">
        <v>0.6</v>
      </c>
      <c r="E289">
        <f t="shared" si="7"/>
        <v>0.06</v>
      </c>
    </row>
    <row r="290" spans="1:5" ht="30" x14ac:dyDescent="0.25">
      <c r="A290" s="2" t="s">
        <v>545</v>
      </c>
      <c r="B290" t="s">
        <v>135</v>
      </c>
      <c r="C290">
        <v>0.1</v>
      </c>
      <c r="D290">
        <v>0.7</v>
      </c>
      <c r="E290">
        <f t="shared" si="7"/>
        <v>7.0000000000000007E-2</v>
      </c>
    </row>
    <row r="291" spans="1:5" x14ac:dyDescent="0.25">
      <c r="A291" s="2" t="s">
        <v>546</v>
      </c>
      <c r="B291" t="s">
        <v>135</v>
      </c>
      <c r="C291">
        <v>0.1</v>
      </c>
      <c r="D291">
        <v>0.09</v>
      </c>
      <c r="E291">
        <f t="shared" si="7"/>
        <v>8.9999999999999993E-3</v>
      </c>
    </row>
    <row r="292" spans="1:5" x14ac:dyDescent="0.25">
      <c r="A292" s="2" t="s">
        <v>547</v>
      </c>
      <c r="B292" t="s">
        <v>135</v>
      </c>
      <c r="C292">
        <v>0.1</v>
      </c>
      <c r="D292">
        <v>0.04</v>
      </c>
      <c r="E292">
        <f t="shared" si="7"/>
        <v>4.0000000000000001E-3</v>
      </c>
    </row>
    <row r="293" spans="1:5" x14ac:dyDescent="0.25">
      <c r="A293" s="2" t="s">
        <v>132</v>
      </c>
      <c r="B293" t="s">
        <v>9</v>
      </c>
      <c r="C293" t="s">
        <v>9</v>
      </c>
      <c r="D293" t="s">
        <v>9</v>
      </c>
      <c r="E293">
        <f>SUM(E280:E292)</f>
        <v>1.4539999999999997</v>
      </c>
    </row>
    <row r="294" spans="1:5" x14ac:dyDescent="0.25">
      <c r="B294"/>
      <c r="C294"/>
      <c r="D294"/>
      <c r="E294"/>
    </row>
    <row r="295" spans="1:5" x14ac:dyDescent="0.25">
      <c r="A295" s="2" t="s">
        <v>142</v>
      </c>
      <c r="B295" t="s">
        <v>9</v>
      </c>
      <c r="C295" t="s">
        <v>9</v>
      </c>
      <c r="D295" t="s">
        <v>9</v>
      </c>
      <c r="E295">
        <f>E277+E293</f>
        <v>2.4609999999999994</v>
      </c>
    </row>
    <row r="296" spans="1:5" x14ac:dyDescent="0.25">
      <c r="A296" s="2" t="s">
        <v>143</v>
      </c>
      <c r="B296" t="s">
        <v>9</v>
      </c>
      <c r="C296" t="s">
        <v>9</v>
      </c>
      <c r="D296" s="271">
        <v>0</v>
      </c>
      <c r="E296">
        <f>ROUND((E295*D296),4)</f>
        <v>0</v>
      </c>
    </row>
    <row r="297" spans="1:5" x14ac:dyDescent="0.25">
      <c r="A297" s="2" t="s">
        <v>144</v>
      </c>
      <c r="B297" t="s">
        <v>9</v>
      </c>
      <c r="C297" t="s">
        <v>9</v>
      </c>
      <c r="D297" t="s">
        <v>9</v>
      </c>
      <c r="E297">
        <f>SUM(E295:E296)</f>
        <v>2.4609999999999994</v>
      </c>
    </row>
    <row r="298" spans="1:5" x14ac:dyDescent="0.25">
      <c r="B298"/>
      <c r="C298"/>
      <c r="D298"/>
      <c r="E298"/>
    </row>
    <row r="299" spans="1:5" x14ac:dyDescent="0.25">
      <c r="A299" s="2" t="s">
        <v>584</v>
      </c>
      <c r="B299" t="s">
        <v>247</v>
      </c>
      <c r="C299"/>
      <c r="D299"/>
      <c r="E299"/>
    </row>
    <row r="300" spans="1:5" ht="30" x14ac:dyDescent="0.25">
      <c r="A300" s="2" t="s">
        <v>585</v>
      </c>
      <c r="B300"/>
      <c r="C300"/>
      <c r="D300"/>
      <c r="E300"/>
    </row>
    <row r="301" spans="1:5" x14ac:dyDescent="0.25">
      <c r="A301" s="2" t="s">
        <v>147</v>
      </c>
      <c r="B301"/>
      <c r="C301"/>
      <c r="D301"/>
      <c r="E301"/>
    </row>
    <row r="302" spans="1:5" x14ac:dyDescent="0.25">
      <c r="B302"/>
      <c r="C302"/>
      <c r="D302"/>
      <c r="E302"/>
    </row>
    <row r="303" spans="1:5" x14ac:dyDescent="0.25">
      <c r="A303" s="2" t="s">
        <v>133</v>
      </c>
      <c r="B303" t="s">
        <v>127</v>
      </c>
      <c r="C303" t="s">
        <v>128</v>
      </c>
      <c r="D303" t="s">
        <v>129</v>
      </c>
      <c r="E303" t="s">
        <v>130</v>
      </c>
    </row>
    <row r="304" spans="1:5" x14ac:dyDescent="0.25">
      <c r="A304" s="2" t="s">
        <v>562</v>
      </c>
      <c r="B304" t="s">
        <v>135</v>
      </c>
      <c r="C304">
        <v>6.0999999999999999E-2</v>
      </c>
      <c r="D304">
        <v>8.66</v>
      </c>
      <c r="E304">
        <f>ROUND((C304*D304),4)</f>
        <v>0.52829999999999999</v>
      </c>
    </row>
    <row r="305" spans="1:5" x14ac:dyDescent="0.25">
      <c r="A305" s="2" t="s">
        <v>563</v>
      </c>
      <c r="B305" t="s">
        <v>135</v>
      </c>
      <c r="C305">
        <v>6.0999999999999999E-2</v>
      </c>
      <c r="D305">
        <v>11.48</v>
      </c>
      <c r="E305">
        <f>ROUND((C305*D305),4)</f>
        <v>0.70030000000000003</v>
      </c>
    </row>
    <row r="306" spans="1:5" x14ac:dyDescent="0.25">
      <c r="A306" s="2" t="s">
        <v>132</v>
      </c>
      <c r="B306" t="s">
        <v>9</v>
      </c>
      <c r="C306" t="s">
        <v>9</v>
      </c>
      <c r="D306" t="s">
        <v>9</v>
      </c>
      <c r="E306">
        <f>SUM(E304:E305)</f>
        <v>1.2286000000000001</v>
      </c>
    </row>
    <row r="307" spans="1:5" x14ac:dyDescent="0.25">
      <c r="B307"/>
      <c r="C307"/>
      <c r="D307"/>
      <c r="E307"/>
    </row>
    <row r="308" spans="1:5" x14ac:dyDescent="0.25">
      <c r="A308" s="2" t="s">
        <v>137</v>
      </c>
      <c r="B308" t="s">
        <v>127</v>
      </c>
      <c r="C308" t="s">
        <v>128</v>
      </c>
      <c r="D308" t="s">
        <v>129</v>
      </c>
      <c r="E308" t="s">
        <v>130</v>
      </c>
    </row>
    <row r="309" spans="1:5" x14ac:dyDescent="0.25">
      <c r="A309" s="2" t="s">
        <v>531</v>
      </c>
      <c r="B309" t="s">
        <v>141</v>
      </c>
      <c r="C309">
        <v>3.5379999999999998E-4</v>
      </c>
      <c r="D309">
        <v>6.93</v>
      </c>
      <c r="E309">
        <f t="shared" ref="E309:E321" si="8">ROUND((C309*D309),4)</f>
        <v>2.5000000000000001E-3</v>
      </c>
    </row>
    <row r="310" spans="1:5" x14ac:dyDescent="0.25">
      <c r="A310" s="2" t="s">
        <v>532</v>
      </c>
      <c r="B310" t="s">
        <v>172</v>
      </c>
      <c r="C310">
        <v>1.6835999999999999E-3</v>
      </c>
      <c r="D310">
        <v>33.270000000000003</v>
      </c>
      <c r="E310">
        <f t="shared" si="8"/>
        <v>5.6000000000000001E-2</v>
      </c>
    </row>
    <row r="311" spans="1:5" ht="30" x14ac:dyDescent="0.25">
      <c r="A311" s="2" t="s">
        <v>586</v>
      </c>
      <c r="B311" t="s">
        <v>149</v>
      </c>
      <c r="C311">
        <v>1</v>
      </c>
      <c r="D311">
        <v>1.93</v>
      </c>
      <c r="E311">
        <f t="shared" si="8"/>
        <v>1.93</v>
      </c>
    </row>
    <row r="312" spans="1:5" x14ac:dyDescent="0.25">
      <c r="A312" s="2" t="s">
        <v>533</v>
      </c>
      <c r="B312" t="s">
        <v>141</v>
      </c>
      <c r="C312">
        <v>1.6835999999999999E-3</v>
      </c>
      <c r="D312">
        <v>27.73</v>
      </c>
      <c r="E312">
        <f t="shared" si="8"/>
        <v>4.6699999999999998E-2</v>
      </c>
    </row>
    <row r="313" spans="1:5" x14ac:dyDescent="0.25">
      <c r="A313" s="2" t="s">
        <v>534</v>
      </c>
      <c r="B313" t="s">
        <v>141</v>
      </c>
      <c r="C313">
        <v>1.6835999999999999E-3</v>
      </c>
      <c r="D313">
        <v>11.73</v>
      </c>
      <c r="E313">
        <f t="shared" si="8"/>
        <v>1.9699999999999999E-2</v>
      </c>
    </row>
    <row r="314" spans="1:5" x14ac:dyDescent="0.25">
      <c r="A314" s="2" t="s">
        <v>535</v>
      </c>
      <c r="B314" t="s">
        <v>141</v>
      </c>
      <c r="C314">
        <v>3.5379999999999998E-4</v>
      </c>
      <c r="D314">
        <v>93.94</v>
      </c>
      <c r="E314">
        <f t="shared" si="8"/>
        <v>3.32E-2</v>
      </c>
    </row>
    <row r="315" spans="1:5" ht="30" x14ac:dyDescent="0.25">
      <c r="A315" s="2" t="s">
        <v>537</v>
      </c>
      <c r="B315" t="s">
        <v>141</v>
      </c>
      <c r="C315">
        <v>3.5379999999999998E-4</v>
      </c>
      <c r="D315">
        <v>16</v>
      </c>
      <c r="E315">
        <f t="shared" si="8"/>
        <v>5.7000000000000002E-3</v>
      </c>
    </row>
    <row r="316" spans="1:5" x14ac:dyDescent="0.25">
      <c r="A316" s="2" t="s">
        <v>580</v>
      </c>
      <c r="B316" t="s">
        <v>141</v>
      </c>
      <c r="C316">
        <v>5.5999999999999999E-3</v>
      </c>
      <c r="D316">
        <v>0.81</v>
      </c>
      <c r="E316">
        <f t="shared" si="8"/>
        <v>4.4999999999999997E-3</v>
      </c>
    </row>
    <row r="317" spans="1:5" x14ac:dyDescent="0.25">
      <c r="A317" s="2" t="s">
        <v>538</v>
      </c>
      <c r="B317" t="s">
        <v>172</v>
      </c>
      <c r="C317">
        <v>1.6835999999999999E-3</v>
      </c>
      <c r="D317">
        <v>8.9</v>
      </c>
      <c r="E317">
        <f t="shared" si="8"/>
        <v>1.4999999999999999E-2</v>
      </c>
    </row>
    <row r="318" spans="1:5" ht="30" x14ac:dyDescent="0.25">
      <c r="A318" s="2" t="s">
        <v>544</v>
      </c>
      <c r="B318" t="s">
        <v>135</v>
      </c>
      <c r="C318">
        <v>0.122</v>
      </c>
      <c r="D318">
        <v>0.6</v>
      </c>
      <c r="E318">
        <f t="shared" si="8"/>
        <v>7.3200000000000001E-2</v>
      </c>
    </row>
    <row r="319" spans="1:5" ht="30" x14ac:dyDescent="0.25">
      <c r="A319" s="2" t="s">
        <v>545</v>
      </c>
      <c r="B319" t="s">
        <v>135</v>
      </c>
      <c r="C319">
        <v>0.122</v>
      </c>
      <c r="D319">
        <v>0.7</v>
      </c>
      <c r="E319">
        <f t="shared" si="8"/>
        <v>8.5400000000000004E-2</v>
      </c>
    </row>
    <row r="320" spans="1:5" x14ac:dyDescent="0.25">
      <c r="A320" s="2" t="s">
        <v>546</v>
      </c>
      <c r="B320" t="s">
        <v>135</v>
      </c>
      <c r="C320">
        <v>0.122</v>
      </c>
      <c r="D320">
        <v>0.09</v>
      </c>
      <c r="E320">
        <f t="shared" si="8"/>
        <v>1.0999999999999999E-2</v>
      </c>
    </row>
    <row r="321" spans="1:5" x14ac:dyDescent="0.25">
      <c r="A321" s="2" t="s">
        <v>547</v>
      </c>
      <c r="B321" t="s">
        <v>135</v>
      </c>
      <c r="C321">
        <v>0.122</v>
      </c>
      <c r="D321">
        <v>0.04</v>
      </c>
      <c r="E321">
        <f t="shared" si="8"/>
        <v>4.8999999999999998E-3</v>
      </c>
    </row>
    <row r="322" spans="1:5" x14ac:dyDescent="0.25">
      <c r="A322" s="2" t="s">
        <v>132</v>
      </c>
      <c r="B322" t="s">
        <v>9</v>
      </c>
      <c r="C322" t="s">
        <v>9</v>
      </c>
      <c r="D322" t="s">
        <v>9</v>
      </c>
      <c r="E322">
        <f>SUM(E309:E321)</f>
        <v>2.2878000000000003</v>
      </c>
    </row>
    <row r="323" spans="1:5" x14ac:dyDescent="0.25">
      <c r="B323"/>
      <c r="C323"/>
      <c r="D323"/>
      <c r="E323"/>
    </row>
    <row r="324" spans="1:5" x14ac:dyDescent="0.25">
      <c r="A324" s="2" t="s">
        <v>142</v>
      </c>
      <c r="B324" t="s">
        <v>9</v>
      </c>
      <c r="C324" t="s">
        <v>9</v>
      </c>
      <c r="D324" t="s">
        <v>9</v>
      </c>
      <c r="E324">
        <f>E306+E322</f>
        <v>3.5164000000000004</v>
      </c>
    </row>
    <row r="325" spans="1:5" x14ac:dyDescent="0.25">
      <c r="A325" s="2" t="s">
        <v>143</v>
      </c>
      <c r="B325" t="s">
        <v>9</v>
      </c>
      <c r="C325" t="s">
        <v>9</v>
      </c>
      <c r="D325" s="271">
        <v>0</v>
      </c>
      <c r="E325">
        <f>ROUND((E324*D325),4)</f>
        <v>0</v>
      </c>
    </row>
    <row r="326" spans="1:5" x14ac:dyDescent="0.25">
      <c r="A326" s="2" t="s">
        <v>144</v>
      </c>
      <c r="B326" t="s">
        <v>9</v>
      </c>
      <c r="C326" t="s">
        <v>9</v>
      </c>
      <c r="D326" t="s">
        <v>9</v>
      </c>
      <c r="E326">
        <f>SUM(E324:E325)</f>
        <v>3.5164000000000004</v>
      </c>
    </row>
    <row r="327" spans="1:5" x14ac:dyDescent="0.25">
      <c r="B327"/>
      <c r="C327"/>
      <c r="D327"/>
      <c r="E327"/>
    </row>
    <row r="328" spans="1:5" x14ac:dyDescent="0.25">
      <c r="A328" s="2" t="s">
        <v>587</v>
      </c>
      <c r="B328" t="s">
        <v>249</v>
      </c>
      <c r="C328"/>
      <c r="D328"/>
      <c r="E328"/>
    </row>
    <row r="329" spans="1:5" ht="30" x14ac:dyDescent="0.25">
      <c r="A329" s="2" t="s">
        <v>588</v>
      </c>
      <c r="B329"/>
      <c r="C329"/>
      <c r="D329"/>
      <c r="E329"/>
    </row>
    <row r="330" spans="1:5" x14ac:dyDescent="0.25">
      <c r="A330" s="2" t="s">
        <v>147</v>
      </c>
      <c r="B330"/>
      <c r="C330"/>
      <c r="D330"/>
      <c r="E330"/>
    </row>
    <row r="331" spans="1:5" x14ac:dyDescent="0.25">
      <c r="B331"/>
      <c r="C331"/>
      <c r="D331"/>
      <c r="E331"/>
    </row>
    <row r="332" spans="1:5" x14ac:dyDescent="0.25">
      <c r="A332" s="2" t="s">
        <v>133</v>
      </c>
      <c r="B332" t="s">
        <v>127</v>
      </c>
      <c r="C332" t="s">
        <v>128</v>
      </c>
      <c r="D332" t="s">
        <v>129</v>
      </c>
      <c r="E332" t="s">
        <v>130</v>
      </c>
    </row>
    <row r="333" spans="1:5" x14ac:dyDescent="0.25">
      <c r="A333" s="2" t="s">
        <v>562</v>
      </c>
      <c r="B333" t="s">
        <v>135</v>
      </c>
      <c r="C333">
        <v>0.09</v>
      </c>
      <c r="D333">
        <v>8.66</v>
      </c>
      <c r="E333">
        <f>ROUND((C333*D333),4)</f>
        <v>0.77939999999999998</v>
      </c>
    </row>
    <row r="334" spans="1:5" x14ac:dyDescent="0.25">
      <c r="A334" s="2" t="s">
        <v>563</v>
      </c>
      <c r="B334" t="s">
        <v>135</v>
      </c>
      <c r="C334">
        <v>0.09</v>
      </c>
      <c r="D334">
        <v>11.48</v>
      </c>
      <c r="E334">
        <f>ROUND((C334*D334),4)</f>
        <v>1.0331999999999999</v>
      </c>
    </row>
    <row r="335" spans="1:5" x14ac:dyDescent="0.25">
      <c r="A335" s="2" t="s">
        <v>132</v>
      </c>
      <c r="B335" t="s">
        <v>9</v>
      </c>
      <c r="C335" t="s">
        <v>9</v>
      </c>
      <c r="D335" t="s">
        <v>9</v>
      </c>
      <c r="E335">
        <f>SUM(E333:E334)</f>
        <v>1.8125999999999998</v>
      </c>
    </row>
    <row r="336" spans="1:5" x14ac:dyDescent="0.25">
      <c r="B336"/>
      <c r="C336"/>
      <c r="D336"/>
      <c r="E336"/>
    </row>
    <row r="337" spans="1:5" x14ac:dyDescent="0.25">
      <c r="A337" s="2" t="s">
        <v>137</v>
      </c>
      <c r="B337" t="s">
        <v>127</v>
      </c>
      <c r="C337" t="s">
        <v>128</v>
      </c>
      <c r="D337" t="s">
        <v>129</v>
      </c>
      <c r="E337" t="s">
        <v>130</v>
      </c>
    </row>
    <row r="338" spans="1:5" x14ac:dyDescent="0.25">
      <c r="A338" s="2" t="s">
        <v>531</v>
      </c>
      <c r="B338" t="s">
        <v>141</v>
      </c>
      <c r="C338">
        <v>5.22E-4</v>
      </c>
      <c r="D338">
        <v>6.93</v>
      </c>
      <c r="E338">
        <f t="shared" ref="E338:E349" si="9">ROUND((C338*D338),4)</f>
        <v>3.5999999999999999E-3</v>
      </c>
    </row>
    <row r="339" spans="1:5" x14ac:dyDescent="0.25">
      <c r="A339" s="2" t="s">
        <v>532</v>
      </c>
      <c r="B339" t="s">
        <v>172</v>
      </c>
      <c r="C339">
        <v>2.4840000000000001E-3</v>
      </c>
      <c r="D339">
        <v>33.270000000000003</v>
      </c>
      <c r="E339">
        <f t="shared" si="9"/>
        <v>8.2600000000000007E-2</v>
      </c>
    </row>
    <row r="340" spans="1:5" ht="30" x14ac:dyDescent="0.25">
      <c r="A340" s="2" t="s">
        <v>589</v>
      </c>
      <c r="B340" t="s">
        <v>149</v>
      </c>
      <c r="C340">
        <v>1</v>
      </c>
      <c r="D340">
        <v>5.54</v>
      </c>
      <c r="E340">
        <f t="shared" si="9"/>
        <v>5.54</v>
      </c>
    </row>
    <row r="341" spans="1:5" x14ac:dyDescent="0.25">
      <c r="A341" s="2" t="s">
        <v>533</v>
      </c>
      <c r="B341" t="s">
        <v>141</v>
      </c>
      <c r="C341">
        <v>2.4840000000000001E-3</v>
      </c>
      <c r="D341">
        <v>27.73</v>
      </c>
      <c r="E341">
        <f t="shared" si="9"/>
        <v>6.8900000000000003E-2</v>
      </c>
    </row>
    <row r="342" spans="1:5" x14ac:dyDescent="0.25">
      <c r="A342" s="2" t="s">
        <v>534</v>
      </c>
      <c r="B342" t="s">
        <v>141</v>
      </c>
      <c r="C342">
        <v>2.4840000000000001E-3</v>
      </c>
      <c r="D342">
        <v>11.73</v>
      </c>
      <c r="E342">
        <f t="shared" si="9"/>
        <v>2.9100000000000001E-2</v>
      </c>
    </row>
    <row r="343" spans="1:5" x14ac:dyDescent="0.25">
      <c r="A343" s="2" t="s">
        <v>535</v>
      </c>
      <c r="B343" t="s">
        <v>141</v>
      </c>
      <c r="C343">
        <v>5.22E-4</v>
      </c>
      <c r="D343">
        <v>93.94</v>
      </c>
      <c r="E343">
        <f t="shared" si="9"/>
        <v>4.9000000000000002E-2</v>
      </c>
    </row>
    <row r="344" spans="1:5" ht="30" x14ac:dyDescent="0.25">
      <c r="A344" s="2" t="s">
        <v>537</v>
      </c>
      <c r="B344" t="s">
        <v>141</v>
      </c>
      <c r="C344">
        <v>5.22E-4</v>
      </c>
      <c r="D344">
        <v>16</v>
      </c>
      <c r="E344">
        <f t="shared" si="9"/>
        <v>8.3999999999999995E-3</v>
      </c>
    </row>
    <row r="345" spans="1:5" x14ac:dyDescent="0.25">
      <c r="A345" s="2" t="s">
        <v>538</v>
      </c>
      <c r="B345" t="s">
        <v>172</v>
      </c>
      <c r="C345">
        <v>2.4840000000000001E-3</v>
      </c>
      <c r="D345">
        <v>8.9</v>
      </c>
      <c r="E345">
        <f t="shared" si="9"/>
        <v>2.2100000000000002E-2</v>
      </c>
    </row>
    <row r="346" spans="1:5" ht="30" x14ac:dyDescent="0.25">
      <c r="A346" s="2" t="s">
        <v>544</v>
      </c>
      <c r="B346" t="s">
        <v>135</v>
      </c>
      <c r="C346">
        <v>0.18</v>
      </c>
      <c r="D346">
        <v>0.6</v>
      </c>
      <c r="E346">
        <f t="shared" si="9"/>
        <v>0.108</v>
      </c>
    </row>
    <row r="347" spans="1:5" ht="30" x14ac:dyDescent="0.25">
      <c r="A347" s="2" t="s">
        <v>545</v>
      </c>
      <c r="B347" t="s">
        <v>135</v>
      </c>
      <c r="C347">
        <v>0.18</v>
      </c>
      <c r="D347">
        <v>0.7</v>
      </c>
      <c r="E347">
        <f t="shared" si="9"/>
        <v>0.126</v>
      </c>
    </row>
    <row r="348" spans="1:5" x14ac:dyDescent="0.25">
      <c r="A348" s="2" t="s">
        <v>546</v>
      </c>
      <c r="B348" t="s">
        <v>135</v>
      </c>
      <c r="C348">
        <v>0.18</v>
      </c>
      <c r="D348">
        <v>0.09</v>
      </c>
      <c r="E348">
        <f t="shared" si="9"/>
        <v>1.6199999999999999E-2</v>
      </c>
    </row>
    <row r="349" spans="1:5" x14ac:dyDescent="0.25">
      <c r="A349" s="2" t="s">
        <v>547</v>
      </c>
      <c r="B349" t="s">
        <v>135</v>
      </c>
      <c r="C349">
        <v>0.18</v>
      </c>
      <c r="D349">
        <v>0.04</v>
      </c>
      <c r="E349">
        <f t="shared" si="9"/>
        <v>7.1999999999999998E-3</v>
      </c>
    </row>
    <row r="350" spans="1:5" x14ac:dyDescent="0.25">
      <c r="A350" s="2" t="s">
        <v>132</v>
      </c>
      <c r="B350" t="s">
        <v>9</v>
      </c>
      <c r="C350" t="s">
        <v>9</v>
      </c>
      <c r="D350" t="s">
        <v>9</v>
      </c>
      <c r="E350">
        <f>SUM(E338:E349)</f>
        <v>6.0611000000000006</v>
      </c>
    </row>
    <row r="351" spans="1:5" x14ac:dyDescent="0.25">
      <c r="B351"/>
      <c r="C351"/>
      <c r="D351"/>
      <c r="E351"/>
    </row>
    <row r="352" spans="1:5" x14ac:dyDescent="0.25">
      <c r="A352" s="2" t="s">
        <v>142</v>
      </c>
      <c r="B352" t="s">
        <v>9</v>
      </c>
      <c r="C352" t="s">
        <v>9</v>
      </c>
      <c r="D352" t="s">
        <v>9</v>
      </c>
      <c r="E352">
        <f>E335+E350</f>
        <v>7.8737000000000004</v>
      </c>
    </row>
    <row r="353" spans="1:5" x14ac:dyDescent="0.25">
      <c r="A353" s="2" t="s">
        <v>143</v>
      </c>
      <c r="B353" t="s">
        <v>9</v>
      </c>
      <c r="C353" t="s">
        <v>9</v>
      </c>
      <c r="D353" s="271">
        <v>0</v>
      </c>
      <c r="E353">
        <f>ROUND((E352*D353),4)</f>
        <v>0</v>
      </c>
    </row>
    <row r="354" spans="1:5" x14ac:dyDescent="0.25">
      <c r="A354" s="2" t="s">
        <v>144</v>
      </c>
      <c r="B354" t="s">
        <v>9</v>
      </c>
      <c r="C354" t="s">
        <v>9</v>
      </c>
      <c r="D354" t="s">
        <v>9</v>
      </c>
      <c r="E354">
        <f>SUM(E352:E353)</f>
        <v>7.8737000000000004</v>
      </c>
    </row>
    <row r="355" spans="1:5" x14ac:dyDescent="0.25">
      <c r="B355"/>
      <c r="C355"/>
      <c r="D355"/>
      <c r="E355"/>
    </row>
    <row r="356" spans="1:5" x14ac:dyDescent="0.25">
      <c r="A356" s="2" t="s">
        <v>590</v>
      </c>
      <c r="B356" t="s">
        <v>251</v>
      </c>
      <c r="C356"/>
      <c r="D356"/>
      <c r="E356"/>
    </row>
    <row r="357" spans="1:5" ht="30" x14ac:dyDescent="0.25">
      <c r="A357" s="2" t="s">
        <v>591</v>
      </c>
      <c r="B357"/>
      <c r="C357"/>
      <c r="D357"/>
      <c r="E357"/>
    </row>
    <row r="358" spans="1:5" x14ac:dyDescent="0.25">
      <c r="A358" s="2" t="s">
        <v>147</v>
      </c>
      <c r="B358"/>
      <c r="C358"/>
      <c r="D358"/>
      <c r="E358"/>
    </row>
    <row r="359" spans="1:5" x14ac:dyDescent="0.25">
      <c r="B359"/>
      <c r="C359"/>
      <c r="D359"/>
      <c r="E359"/>
    </row>
    <row r="360" spans="1:5" x14ac:dyDescent="0.25">
      <c r="A360" s="2" t="s">
        <v>133</v>
      </c>
      <c r="B360" t="s">
        <v>127</v>
      </c>
      <c r="C360" t="s">
        <v>128</v>
      </c>
      <c r="D360" t="s">
        <v>129</v>
      </c>
      <c r="E360" t="s">
        <v>130</v>
      </c>
    </row>
    <row r="361" spans="1:5" x14ac:dyDescent="0.25">
      <c r="A361" s="2" t="s">
        <v>562</v>
      </c>
      <c r="B361" t="s">
        <v>135</v>
      </c>
      <c r="C361">
        <v>0.3</v>
      </c>
      <c r="D361">
        <v>8.66</v>
      </c>
      <c r="E361">
        <f>ROUND((C361*D361),4)</f>
        <v>2.5979999999999999</v>
      </c>
    </row>
    <row r="362" spans="1:5" x14ac:dyDescent="0.25">
      <c r="A362" s="2" t="s">
        <v>563</v>
      </c>
      <c r="B362" t="s">
        <v>135</v>
      </c>
      <c r="C362">
        <v>0.3</v>
      </c>
      <c r="D362">
        <v>11.48</v>
      </c>
      <c r="E362">
        <f>ROUND((C362*D362),4)</f>
        <v>3.444</v>
      </c>
    </row>
    <row r="363" spans="1:5" x14ac:dyDescent="0.25">
      <c r="A363" s="2" t="s">
        <v>132</v>
      </c>
      <c r="B363" t="s">
        <v>9</v>
      </c>
      <c r="C363" t="s">
        <v>9</v>
      </c>
      <c r="D363" t="s">
        <v>9</v>
      </c>
      <c r="E363">
        <f>SUM(E361:E362)</f>
        <v>6.0419999999999998</v>
      </c>
    </row>
    <row r="364" spans="1:5" x14ac:dyDescent="0.25">
      <c r="B364"/>
      <c r="C364"/>
      <c r="D364"/>
      <c r="E364"/>
    </row>
    <row r="365" spans="1:5" x14ac:dyDescent="0.25">
      <c r="A365" s="2" t="s">
        <v>137</v>
      </c>
      <c r="B365" t="s">
        <v>127</v>
      </c>
      <c r="C365" t="s">
        <v>128</v>
      </c>
      <c r="D365" t="s">
        <v>129</v>
      </c>
      <c r="E365" t="s">
        <v>130</v>
      </c>
    </row>
    <row r="366" spans="1:5" x14ac:dyDescent="0.25">
      <c r="A366" s="2" t="s">
        <v>531</v>
      </c>
      <c r="B366" t="s">
        <v>141</v>
      </c>
      <c r="C366">
        <v>1.74E-3</v>
      </c>
      <c r="D366">
        <v>6.93</v>
      </c>
      <c r="E366">
        <f t="shared" ref="E366:E377" si="10">ROUND((C366*D366),4)</f>
        <v>1.21E-2</v>
      </c>
    </row>
    <row r="367" spans="1:5" x14ac:dyDescent="0.25">
      <c r="A367" s="2" t="s">
        <v>532</v>
      </c>
      <c r="B367" t="s">
        <v>172</v>
      </c>
      <c r="C367">
        <v>8.2799999999999992E-3</v>
      </c>
      <c r="D367">
        <v>33.270000000000003</v>
      </c>
      <c r="E367">
        <f t="shared" si="10"/>
        <v>0.27550000000000002</v>
      </c>
    </row>
    <row r="368" spans="1:5" ht="30" x14ac:dyDescent="0.25">
      <c r="A368" s="2" t="s">
        <v>592</v>
      </c>
      <c r="B368" t="s">
        <v>149</v>
      </c>
      <c r="C368">
        <v>1</v>
      </c>
      <c r="D368">
        <v>29.82</v>
      </c>
      <c r="E368">
        <f t="shared" si="10"/>
        <v>29.82</v>
      </c>
    </row>
    <row r="369" spans="1:5" x14ac:dyDescent="0.25">
      <c r="A369" s="2" t="s">
        <v>533</v>
      </c>
      <c r="B369" t="s">
        <v>141</v>
      </c>
      <c r="C369">
        <v>8.2799999999999992E-3</v>
      </c>
      <c r="D369">
        <v>27.73</v>
      </c>
      <c r="E369">
        <f t="shared" si="10"/>
        <v>0.2296</v>
      </c>
    </row>
    <row r="370" spans="1:5" x14ac:dyDescent="0.25">
      <c r="A370" s="2" t="s">
        <v>534</v>
      </c>
      <c r="B370" t="s">
        <v>141</v>
      </c>
      <c r="C370">
        <v>8.2799999999999992E-3</v>
      </c>
      <c r="D370">
        <v>11.73</v>
      </c>
      <c r="E370">
        <f t="shared" si="10"/>
        <v>9.7100000000000006E-2</v>
      </c>
    </row>
    <row r="371" spans="1:5" x14ac:dyDescent="0.25">
      <c r="A371" s="2" t="s">
        <v>535</v>
      </c>
      <c r="B371" t="s">
        <v>141</v>
      </c>
      <c r="C371">
        <v>1.74E-3</v>
      </c>
      <c r="D371">
        <v>93.94</v>
      </c>
      <c r="E371">
        <f t="shared" si="10"/>
        <v>0.16350000000000001</v>
      </c>
    </row>
    <row r="372" spans="1:5" ht="30" x14ac:dyDescent="0.25">
      <c r="A372" s="2" t="s">
        <v>537</v>
      </c>
      <c r="B372" t="s">
        <v>141</v>
      </c>
      <c r="C372">
        <v>1.74E-3</v>
      </c>
      <c r="D372">
        <v>16</v>
      </c>
      <c r="E372">
        <f t="shared" si="10"/>
        <v>2.7799999999999998E-2</v>
      </c>
    </row>
    <row r="373" spans="1:5" x14ac:dyDescent="0.25">
      <c r="A373" s="2" t="s">
        <v>538</v>
      </c>
      <c r="B373" t="s">
        <v>172</v>
      </c>
      <c r="C373">
        <v>8.2799999999999992E-3</v>
      </c>
      <c r="D373">
        <v>8.9</v>
      </c>
      <c r="E373">
        <f t="shared" si="10"/>
        <v>7.3700000000000002E-2</v>
      </c>
    </row>
    <row r="374" spans="1:5" ht="30" x14ac:dyDescent="0.25">
      <c r="A374" s="2" t="s">
        <v>544</v>
      </c>
      <c r="B374" t="s">
        <v>135</v>
      </c>
      <c r="C374">
        <v>0.6</v>
      </c>
      <c r="D374">
        <v>0.6</v>
      </c>
      <c r="E374">
        <f t="shared" si="10"/>
        <v>0.36</v>
      </c>
    </row>
    <row r="375" spans="1:5" ht="30" x14ac:dyDescent="0.25">
      <c r="A375" s="2" t="s">
        <v>545</v>
      </c>
      <c r="B375" t="s">
        <v>135</v>
      </c>
      <c r="C375">
        <v>0.6</v>
      </c>
      <c r="D375">
        <v>0.7</v>
      </c>
      <c r="E375">
        <f t="shared" si="10"/>
        <v>0.42</v>
      </c>
    </row>
    <row r="376" spans="1:5" x14ac:dyDescent="0.25">
      <c r="A376" s="2" t="s">
        <v>546</v>
      </c>
      <c r="B376" t="s">
        <v>135</v>
      </c>
      <c r="C376">
        <v>0.6</v>
      </c>
      <c r="D376">
        <v>0.09</v>
      </c>
      <c r="E376">
        <f t="shared" si="10"/>
        <v>5.3999999999999999E-2</v>
      </c>
    </row>
    <row r="377" spans="1:5" x14ac:dyDescent="0.25">
      <c r="A377" s="2" t="s">
        <v>547</v>
      </c>
      <c r="B377" t="s">
        <v>135</v>
      </c>
      <c r="C377">
        <v>0.6</v>
      </c>
      <c r="D377">
        <v>0.04</v>
      </c>
      <c r="E377">
        <f t="shared" si="10"/>
        <v>2.4E-2</v>
      </c>
    </row>
    <row r="378" spans="1:5" x14ac:dyDescent="0.25">
      <c r="A378" s="2" t="s">
        <v>132</v>
      </c>
      <c r="B378" t="s">
        <v>9</v>
      </c>
      <c r="C378" t="s">
        <v>9</v>
      </c>
      <c r="D378" t="s">
        <v>9</v>
      </c>
      <c r="E378">
        <f>SUM(E366:E377)</f>
        <v>31.557300000000001</v>
      </c>
    </row>
    <row r="379" spans="1:5" x14ac:dyDescent="0.25">
      <c r="B379"/>
      <c r="C379"/>
      <c r="D379"/>
      <c r="E379"/>
    </row>
    <row r="380" spans="1:5" x14ac:dyDescent="0.25">
      <c r="A380" s="2" t="s">
        <v>142</v>
      </c>
      <c r="B380" t="s">
        <v>9</v>
      </c>
      <c r="C380" t="s">
        <v>9</v>
      </c>
      <c r="D380" t="s">
        <v>9</v>
      </c>
      <c r="E380">
        <f>E363+E378</f>
        <v>37.599299999999999</v>
      </c>
    </row>
    <row r="381" spans="1:5" x14ac:dyDescent="0.25">
      <c r="A381" s="2" t="s">
        <v>143</v>
      </c>
      <c r="B381" t="s">
        <v>9</v>
      </c>
      <c r="C381" t="s">
        <v>9</v>
      </c>
      <c r="D381" s="271">
        <v>0</v>
      </c>
      <c r="E381">
        <f>ROUND((E380*D381),4)</f>
        <v>0</v>
      </c>
    </row>
    <row r="382" spans="1:5" x14ac:dyDescent="0.25">
      <c r="A382" s="2" t="s">
        <v>144</v>
      </c>
      <c r="B382" t="s">
        <v>9</v>
      </c>
      <c r="C382" t="s">
        <v>9</v>
      </c>
      <c r="D382" t="s">
        <v>9</v>
      </c>
      <c r="E382">
        <f>SUM(E380:E381)</f>
        <v>37.599299999999999</v>
      </c>
    </row>
    <row r="383" spans="1:5" x14ac:dyDescent="0.25">
      <c r="B383"/>
      <c r="C383"/>
      <c r="D383"/>
      <c r="E383"/>
    </row>
    <row r="384" spans="1:5" x14ac:dyDescent="0.25">
      <c r="A384" s="2" t="s">
        <v>593</v>
      </c>
      <c r="B384" t="s">
        <v>253</v>
      </c>
      <c r="C384"/>
      <c r="D384"/>
      <c r="E384"/>
    </row>
    <row r="385" spans="1:5" ht="45" x14ac:dyDescent="0.25">
      <c r="A385" s="2" t="s">
        <v>594</v>
      </c>
      <c r="B385"/>
      <c r="C385"/>
      <c r="D385"/>
      <c r="E385"/>
    </row>
    <row r="386" spans="1:5" x14ac:dyDescent="0.25">
      <c r="A386" s="2" t="s">
        <v>145</v>
      </c>
      <c r="B386"/>
      <c r="C386"/>
      <c r="D386"/>
      <c r="E386"/>
    </row>
    <row r="387" spans="1:5" x14ac:dyDescent="0.25">
      <c r="B387"/>
      <c r="C387"/>
      <c r="D387"/>
      <c r="E387"/>
    </row>
    <row r="388" spans="1:5" x14ac:dyDescent="0.25">
      <c r="A388" s="2" t="s">
        <v>133</v>
      </c>
      <c r="B388" t="s">
        <v>127</v>
      </c>
      <c r="C388" t="s">
        <v>128</v>
      </c>
      <c r="D388" t="s">
        <v>129</v>
      </c>
      <c r="E388" t="s">
        <v>130</v>
      </c>
    </row>
    <row r="389" spans="1:5" x14ac:dyDescent="0.25">
      <c r="A389" s="2" t="s">
        <v>595</v>
      </c>
      <c r="B389" t="s">
        <v>135</v>
      </c>
      <c r="C389">
        <v>0.25</v>
      </c>
      <c r="D389">
        <v>8.6199999999999992</v>
      </c>
      <c r="E389">
        <f>ROUND((C389*D389),4)</f>
        <v>2.1549999999999998</v>
      </c>
    </row>
    <row r="390" spans="1:5" x14ac:dyDescent="0.25">
      <c r="A390" s="2" t="s">
        <v>596</v>
      </c>
      <c r="B390" t="s">
        <v>135</v>
      </c>
      <c r="C390">
        <v>0.25</v>
      </c>
      <c r="D390">
        <v>11.48</v>
      </c>
      <c r="E390">
        <f>ROUND((C390*D390),4)</f>
        <v>2.87</v>
      </c>
    </row>
    <row r="391" spans="1:5" x14ac:dyDescent="0.25">
      <c r="A391" s="2" t="s">
        <v>132</v>
      </c>
      <c r="B391" t="s">
        <v>9</v>
      </c>
      <c r="C391" t="s">
        <v>9</v>
      </c>
      <c r="D391" t="s">
        <v>9</v>
      </c>
      <c r="E391">
        <f>SUM(E389:E390)</f>
        <v>5.0250000000000004</v>
      </c>
    </row>
    <row r="392" spans="1:5" x14ac:dyDescent="0.25">
      <c r="B392"/>
      <c r="C392"/>
      <c r="D392"/>
      <c r="E392"/>
    </row>
    <row r="393" spans="1:5" x14ac:dyDescent="0.25">
      <c r="A393" s="2" t="s">
        <v>137</v>
      </c>
      <c r="B393" t="s">
        <v>127</v>
      </c>
      <c r="C393" t="s">
        <v>128</v>
      </c>
      <c r="D393" t="s">
        <v>129</v>
      </c>
      <c r="E393" t="s">
        <v>130</v>
      </c>
    </row>
    <row r="394" spans="1:5" ht="30" x14ac:dyDescent="0.25">
      <c r="A394" s="2" t="s">
        <v>597</v>
      </c>
      <c r="B394" t="s">
        <v>141</v>
      </c>
      <c r="C394">
        <v>1</v>
      </c>
      <c r="D394">
        <v>1.03</v>
      </c>
      <c r="E394">
        <f t="shared" ref="E394:E407" si="11">ROUND((C394*D394),4)</f>
        <v>1.03</v>
      </c>
    </row>
    <row r="395" spans="1:5" x14ac:dyDescent="0.25">
      <c r="A395" s="2" t="s">
        <v>531</v>
      </c>
      <c r="B395" t="s">
        <v>141</v>
      </c>
      <c r="C395">
        <v>1.4499999999999999E-3</v>
      </c>
      <c r="D395">
        <v>6.93</v>
      </c>
      <c r="E395">
        <f t="shared" si="11"/>
        <v>0.01</v>
      </c>
    </row>
    <row r="396" spans="1:5" x14ac:dyDescent="0.25">
      <c r="A396" s="2" t="s">
        <v>532</v>
      </c>
      <c r="B396" t="s">
        <v>172</v>
      </c>
      <c r="C396">
        <v>6.8999999999999999E-3</v>
      </c>
      <c r="D396">
        <v>33.270000000000003</v>
      </c>
      <c r="E396">
        <f t="shared" si="11"/>
        <v>0.2296</v>
      </c>
    </row>
    <row r="397" spans="1:5" x14ac:dyDescent="0.25">
      <c r="A397" s="2" t="s">
        <v>533</v>
      </c>
      <c r="B397" t="s">
        <v>141</v>
      </c>
      <c r="C397">
        <v>6.8999999999999999E-3</v>
      </c>
      <c r="D397">
        <v>27.73</v>
      </c>
      <c r="E397">
        <f t="shared" si="11"/>
        <v>0.1913</v>
      </c>
    </row>
    <row r="398" spans="1:5" x14ac:dyDescent="0.25">
      <c r="A398" s="2" t="s">
        <v>534</v>
      </c>
      <c r="B398" t="s">
        <v>141</v>
      </c>
      <c r="C398">
        <v>6.8999999999999999E-3</v>
      </c>
      <c r="D398">
        <v>11.73</v>
      </c>
      <c r="E398">
        <f t="shared" si="11"/>
        <v>8.09E-2</v>
      </c>
    </row>
    <row r="399" spans="1:5" x14ac:dyDescent="0.25">
      <c r="A399" s="2" t="s">
        <v>535</v>
      </c>
      <c r="B399" t="s">
        <v>141</v>
      </c>
      <c r="C399">
        <v>1.4499999999999999E-3</v>
      </c>
      <c r="D399">
        <v>93.94</v>
      </c>
      <c r="E399">
        <f t="shared" si="11"/>
        <v>0.13619999999999999</v>
      </c>
    </row>
    <row r="400" spans="1:5" ht="30" x14ac:dyDescent="0.25">
      <c r="A400" s="2" t="s">
        <v>537</v>
      </c>
      <c r="B400" t="s">
        <v>141</v>
      </c>
      <c r="C400">
        <v>1.4499999999999999E-3</v>
      </c>
      <c r="D400">
        <v>16</v>
      </c>
      <c r="E400">
        <f t="shared" si="11"/>
        <v>2.3199999999999998E-2</v>
      </c>
    </row>
    <row r="401" spans="1:5" x14ac:dyDescent="0.25">
      <c r="A401" s="2" t="s">
        <v>598</v>
      </c>
      <c r="B401" t="s">
        <v>141</v>
      </c>
      <c r="C401">
        <v>1</v>
      </c>
      <c r="D401">
        <v>5.37</v>
      </c>
      <c r="E401">
        <f t="shared" si="11"/>
        <v>5.37</v>
      </c>
    </row>
    <row r="402" spans="1:5" x14ac:dyDescent="0.25">
      <c r="A402" s="2" t="s">
        <v>538</v>
      </c>
      <c r="B402" t="s">
        <v>172</v>
      </c>
      <c r="C402">
        <v>6.8999999999999999E-3</v>
      </c>
      <c r="D402">
        <v>8.9</v>
      </c>
      <c r="E402">
        <f t="shared" si="11"/>
        <v>6.1400000000000003E-2</v>
      </c>
    </row>
    <row r="403" spans="1:5" ht="30" x14ac:dyDescent="0.25">
      <c r="A403" s="2" t="s">
        <v>599</v>
      </c>
      <c r="B403" t="s">
        <v>141</v>
      </c>
      <c r="C403">
        <v>4.5999999999999999E-2</v>
      </c>
      <c r="D403">
        <v>12.01</v>
      </c>
      <c r="E403">
        <f t="shared" si="11"/>
        <v>0.55249999999999999</v>
      </c>
    </row>
    <row r="404" spans="1:5" ht="30" x14ac:dyDescent="0.25">
      <c r="A404" s="2" t="s">
        <v>544</v>
      </c>
      <c r="B404" t="s">
        <v>135</v>
      </c>
      <c r="C404">
        <v>0.5</v>
      </c>
      <c r="D404">
        <v>0.6</v>
      </c>
      <c r="E404">
        <f t="shared" si="11"/>
        <v>0.3</v>
      </c>
    </row>
    <row r="405" spans="1:5" ht="30" x14ac:dyDescent="0.25">
      <c r="A405" s="2" t="s">
        <v>545</v>
      </c>
      <c r="B405" t="s">
        <v>135</v>
      </c>
      <c r="C405">
        <v>0.5</v>
      </c>
      <c r="D405">
        <v>0.7</v>
      </c>
      <c r="E405">
        <f t="shared" si="11"/>
        <v>0.35</v>
      </c>
    </row>
    <row r="406" spans="1:5" x14ac:dyDescent="0.25">
      <c r="A406" s="2" t="s">
        <v>546</v>
      </c>
      <c r="B406" t="s">
        <v>135</v>
      </c>
      <c r="C406">
        <v>0.5</v>
      </c>
      <c r="D406">
        <v>0.09</v>
      </c>
      <c r="E406">
        <f t="shared" si="11"/>
        <v>4.4999999999999998E-2</v>
      </c>
    </row>
    <row r="407" spans="1:5" x14ac:dyDescent="0.25">
      <c r="A407" s="2" t="s">
        <v>547</v>
      </c>
      <c r="B407" t="s">
        <v>135</v>
      </c>
      <c r="C407">
        <v>0.5</v>
      </c>
      <c r="D407">
        <v>0.04</v>
      </c>
      <c r="E407">
        <f t="shared" si="11"/>
        <v>0.02</v>
      </c>
    </row>
    <row r="408" spans="1:5" x14ac:dyDescent="0.25">
      <c r="A408" s="2" t="s">
        <v>132</v>
      </c>
      <c r="B408" t="s">
        <v>9</v>
      </c>
      <c r="C408" t="s">
        <v>9</v>
      </c>
      <c r="D408" t="s">
        <v>9</v>
      </c>
      <c r="E408">
        <f>SUM(E394:E407)</f>
        <v>8.4001000000000001</v>
      </c>
    </row>
    <row r="409" spans="1:5" x14ac:dyDescent="0.25">
      <c r="B409"/>
      <c r="C409"/>
      <c r="D409"/>
      <c r="E409"/>
    </row>
    <row r="410" spans="1:5" x14ac:dyDescent="0.25">
      <c r="A410" s="2" t="s">
        <v>142</v>
      </c>
      <c r="B410" t="s">
        <v>9</v>
      </c>
      <c r="C410" t="s">
        <v>9</v>
      </c>
      <c r="D410" t="s">
        <v>9</v>
      </c>
      <c r="E410">
        <f>E391+E408</f>
        <v>13.4251</v>
      </c>
    </row>
    <row r="411" spans="1:5" x14ac:dyDescent="0.25">
      <c r="A411" s="2" t="s">
        <v>143</v>
      </c>
      <c r="B411" t="s">
        <v>9</v>
      </c>
      <c r="C411" t="s">
        <v>9</v>
      </c>
      <c r="D411" s="271">
        <v>0</v>
      </c>
      <c r="E411">
        <f>ROUND((E410*D411),4)</f>
        <v>0</v>
      </c>
    </row>
    <row r="412" spans="1:5" x14ac:dyDescent="0.25">
      <c r="A412" s="2" t="s">
        <v>144</v>
      </c>
      <c r="B412" t="s">
        <v>9</v>
      </c>
      <c r="C412" t="s">
        <v>9</v>
      </c>
      <c r="D412" t="s">
        <v>9</v>
      </c>
      <c r="E412">
        <f>SUM(E410:E411)</f>
        <v>13.4251</v>
      </c>
    </row>
    <row r="413" spans="1:5" x14ac:dyDescent="0.25">
      <c r="B413"/>
      <c r="C413"/>
      <c r="D413"/>
      <c r="E413"/>
    </row>
    <row r="414" spans="1:5" x14ac:dyDescent="0.25">
      <c r="A414" s="2" t="s">
        <v>519</v>
      </c>
      <c r="B414" t="s">
        <v>256</v>
      </c>
      <c r="C414"/>
      <c r="D414"/>
      <c r="E414"/>
    </row>
    <row r="415" spans="1:5" x14ac:dyDescent="0.25">
      <c r="A415" s="2" t="s">
        <v>600</v>
      </c>
      <c r="B415"/>
      <c r="C415"/>
      <c r="D415"/>
      <c r="E415"/>
    </row>
    <row r="416" spans="1:5" x14ac:dyDescent="0.25">
      <c r="A416" s="2" t="s">
        <v>153</v>
      </c>
      <c r="B416"/>
      <c r="C416"/>
      <c r="D416"/>
      <c r="E416"/>
    </row>
    <row r="417" spans="1:5" x14ac:dyDescent="0.25">
      <c r="B417"/>
      <c r="C417"/>
      <c r="D417"/>
      <c r="E417"/>
    </row>
    <row r="418" spans="1:5" x14ac:dyDescent="0.25">
      <c r="A418" s="2" t="s">
        <v>133</v>
      </c>
      <c r="B418" t="s">
        <v>127</v>
      </c>
      <c r="C418" t="s">
        <v>128</v>
      </c>
      <c r="D418" t="s">
        <v>129</v>
      </c>
      <c r="E418" t="s">
        <v>130</v>
      </c>
    </row>
    <row r="419" spans="1:5" x14ac:dyDescent="0.25">
      <c r="A419" s="2" t="s">
        <v>562</v>
      </c>
      <c r="B419" t="s">
        <v>135</v>
      </c>
      <c r="C419">
        <v>8</v>
      </c>
      <c r="D419">
        <v>8.66</v>
      </c>
      <c r="E419">
        <f>ROUND((C419*D419),4)</f>
        <v>69.28</v>
      </c>
    </row>
    <row r="420" spans="1:5" x14ac:dyDescent="0.25">
      <c r="A420" s="2" t="s">
        <v>563</v>
      </c>
      <c r="B420" t="s">
        <v>135</v>
      </c>
      <c r="C420">
        <v>8</v>
      </c>
      <c r="D420">
        <v>11.48</v>
      </c>
      <c r="E420">
        <f>ROUND((C420*D420),4)</f>
        <v>91.84</v>
      </c>
    </row>
    <row r="421" spans="1:5" x14ac:dyDescent="0.25">
      <c r="A421" s="2" t="s">
        <v>132</v>
      </c>
      <c r="B421" t="s">
        <v>9</v>
      </c>
      <c r="C421" t="s">
        <v>9</v>
      </c>
      <c r="D421" t="s">
        <v>9</v>
      </c>
      <c r="E421">
        <f>SUM(E419:E420)</f>
        <v>161.12</v>
      </c>
    </row>
    <row r="422" spans="1:5" x14ac:dyDescent="0.25">
      <c r="B422"/>
      <c r="C422"/>
      <c r="D422"/>
      <c r="E422"/>
    </row>
    <row r="423" spans="1:5" x14ac:dyDescent="0.25">
      <c r="A423" s="2" t="s">
        <v>137</v>
      </c>
      <c r="B423" t="s">
        <v>127</v>
      </c>
      <c r="C423" t="s">
        <v>128</v>
      </c>
      <c r="D423" t="s">
        <v>129</v>
      </c>
      <c r="E423" t="s">
        <v>130</v>
      </c>
    </row>
    <row r="424" spans="1:5" x14ac:dyDescent="0.25">
      <c r="A424" s="2" t="s">
        <v>531</v>
      </c>
      <c r="B424" t="s">
        <v>141</v>
      </c>
      <c r="C424">
        <v>4.6399999999999997E-2</v>
      </c>
      <c r="D424">
        <v>6.93</v>
      </c>
      <c r="E424">
        <f t="shared" ref="E424:E434" si="12">ROUND((C424*D424),4)</f>
        <v>0.3216</v>
      </c>
    </row>
    <row r="425" spans="1:5" x14ac:dyDescent="0.25">
      <c r="A425" s="2" t="s">
        <v>532</v>
      </c>
      <c r="B425" t="s">
        <v>172</v>
      </c>
      <c r="C425">
        <v>0.2208</v>
      </c>
      <c r="D425">
        <v>33.270000000000003</v>
      </c>
      <c r="E425">
        <f t="shared" si="12"/>
        <v>7.3460000000000001</v>
      </c>
    </row>
    <row r="426" spans="1:5" x14ac:dyDescent="0.25">
      <c r="A426" s="2" t="s">
        <v>533</v>
      </c>
      <c r="B426" t="s">
        <v>141</v>
      </c>
      <c r="C426">
        <v>0.2208</v>
      </c>
      <c r="D426">
        <v>27.73</v>
      </c>
      <c r="E426">
        <f t="shared" si="12"/>
        <v>6.1227999999999998</v>
      </c>
    </row>
    <row r="427" spans="1:5" x14ac:dyDescent="0.25">
      <c r="A427" s="2" t="s">
        <v>534</v>
      </c>
      <c r="B427" t="s">
        <v>141</v>
      </c>
      <c r="C427">
        <v>0.2208</v>
      </c>
      <c r="D427">
        <v>11.73</v>
      </c>
      <c r="E427">
        <f t="shared" si="12"/>
        <v>2.59</v>
      </c>
    </row>
    <row r="428" spans="1:5" x14ac:dyDescent="0.25">
      <c r="A428" s="2" t="s">
        <v>535</v>
      </c>
      <c r="B428" t="s">
        <v>141</v>
      </c>
      <c r="C428">
        <v>4.6399999999999997E-2</v>
      </c>
      <c r="D428">
        <v>93.94</v>
      </c>
      <c r="E428">
        <f t="shared" si="12"/>
        <v>4.3587999999999996</v>
      </c>
    </row>
    <row r="429" spans="1:5" ht="30" x14ac:dyDescent="0.25">
      <c r="A429" s="2" t="s">
        <v>537</v>
      </c>
      <c r="B429" t="s">
        <v>141</v>
      </c>
      <c r="C429">
        <v>4.6399999999999997E-2</v>
      </c>
      <c r="D429">
        <v>16</v>
      </c>
      <c r="E429">
        <f t="shared" si="12"/>
        <v>0.74239999999999995</v>
      </c>
    </row>
    <row r="430" spans="1:5" x14ac:dyDescent="0.25">
      <c r="A430" s="2" t="s">
        <v>538</v>
      </c>
      <c r="B430" t="s">
        <v>172</v>
      </c>
      <c r="C430">
        <v>0.2208</v>
      </c>
      <c r="D430">
        <v>8.9</v>
      </c>
      <c r="E430">
        <f t="shared" si="12"/>
        <v>1.9651000000000001</v>
      </c>
    </row>
    <row r="431" spans="1:5" ht="30" x14ac:dyDescent="0.25">
      <c r="A431" s="2" t="s">
        <v>544</v>
      </c>
      <c r="B431" t="s">
        <v>135</v>
      </c>
      <c r="C431">
        <v>16</v>
      </c>
      <c r="D431">
        <v>0.6</v>
      </c>
      <c r="E431">
        <f t="shared" si="12"/>
        <v>9.6</v>
      </c>
    </row>
    <row r="432" spans="1:5" ht="30" x14ac:dyDescent="0.25">
      <c r="A432" s="2" t="s">
        <v>545</v>
      </c>
      <c r="B432" t="s">
        <v>135</v>
      </c>
      <c r="C432">
        <v>16</v>
      </c>
      <c r="D432">
        <v>0.7</v>
      </c>
      <c r="E432">
        <f t="shared" si="12"/>
        <v>11.2</v>
      </c>
    </row>
    <row r="433" spans="1:5" x14ac:dyDescent="0.25">
      <c r="A433" s="2" t="s">
        <v>546</v>
      </c>
      <c r="B433" t="s">
        <v>135</v>
      </c>
      <c r="C433">
        <v>16</v>
      </c>
      <c r="D433">
        <v>0.09</v>
      </c>
      <c r="E433">
        <f t="shared" si="12"/>
        <v>1.44</v>
      </c>
    </row>
    <row r="434" spans="1:5" x14ac:dyDescent="0.25">
      <c r="A434" s="2" t="s">
        <v>547</v>
      </c>
      <c r="B434" t="s">
        <v>135</v>
      </c>
      <c r="C434">
        <v>16</v>
      </c>
      <c r="D434">
        <v>0.04</v>
      </c>
      <c r="E434">
        <f t="shared" si="12"/>
        <v>0.64</v>
      </c>
    </row>
    <row r="435" spans="1:5" x14ac:dyDescent="0.25">
      <c r="A435" s="2" t="s">
        <v>132</v>
      </c>
      <c r="B435" t="s">
        <v>9</v>
      </c>
      <c r="C435" t="s">
        <v>9</v>
      </c>
      <c r="D435" t="s">
        <v>9</v>
      </c>
      <c r="E435">
        <f>SUM(E424:E434)</f>
        <v>46.326700000000002</v>
      </c>
    </row>
    <row r="436" spans="1:5" x14ac:dyDescent="0.25">
      <c r="B436"/>
      <c r="C436"/>
      <c r="D436"/>
      <c r="E436"/>
    </row>
    <row r="437" spans="1:5" x14ac:dyDescent="0.25">
      <c r="A437" s="2" t="s">
        <v>142</v>
      </c>
      <c r="B437" t="s">
        <v>9</v>
      </c>
      <c r="C437" t="s">
        <v>9</v>
      </c>
      <c r="D437" t="s">
        <v>9</v>
      </c>
      <c r="E437">
        <f>E421+E435</f>
        <v>207.44670000000002</v>
      </c>
    </row>
    <row r="438" spans="1:5" x14ac:dyDescent="0.25">
      <c r="A438" s="2" t="s">
        <v>143</v>
      </c>
      <c r="B438" t="s">
        <v>9</v>
      </c>
      <c r="C438" t="s">
        <v>9</v>
      </c>
      <c r="D438" s="271">
        <v>0</v>
      </c>
      <c r="E438">
        <f>ROUND((E437*D438),4)</f>
        <v>0</v>
      </c>
    </row>
    <row r="439" spans="1:5" x14ac:dyDescent="0.25">
      <c r="A439" s="2" t="s">
        <v>144</v>
      </c>
      <c r="B439" t="s">
        <v>9</v>
      </c>
      <c r="C439" t="s">
        <v>9</v>
      </c>
      <c r="D439" t="s">
        <v>9</v>
      </c>
      <c r="E439">
        <f>SUM(E437:E438)</f>
        <v>207.44670000000002</v>
      </c>
    </row>
    <row r="440" spans="1:5" x14ac:dyDescent="0.25">
      <c r="B440"/>
      <c r="C440"/>
      <c r="D440"/>
      <c r="E440"/>
    </row>
    <row r="441" spans="1:5" x14ac:dyDescent="0.25">
      <c r="A441" s="2" t="s">
        <v>601</v>
      </c>
      <c r="B441" t="s">
        <v>26</v>
      </c>
      <c r="C441"/>
      <c r="D441"/>
      <c r="E441"/>
    </row>
    <row r="442" spans="1:5" ht="30" x14ac:dyDescent="0.25">
      <c r="A442" s="2" t="s">
        <v>602</v>
      </c>
      <c r="B442"/>
      <c r="C442"/>
      <c r="D442"/>
      <c r="E442"/>
    </row>
    <row r="443" spans="1:5" x14ac:dyDescent="0.25">
      <c r="A443" s="2" t="s">
        <v>145</v>
      </c>
      <c r="B443"/>
      <c r="C443"/>
      <c r="D443"/>
      <c r="E443"/>
    </row>
    <row r="444" spans="1:5" x14ac:dyDescent="0.25">
      <c r="B444"/>
      <c r="C444"/>
      <c r="D444"/>
      <c r="E444"/>
    </row>
    <row r="445" spans="1:5" x14ac:dyDescent="0.25">
      <c r="A445" s="2" t="s">
        <v>133</v>
      </c>
      <c r="B445" t="s">
        <v>127</v>
      </c>
      <c r="C445" t="s">
        <v>128</v>
      </c>
      <c r="D445" t="s">
        <v>129</v>
      </c>
      <c r="E445" t="s">
        <v>130</v>
      </c>
    </row>
    <row r="446" spans="1:5" x14ac:dyDescent="0.25">
      <c r="A446" s="2" t="s">
        <v>562</v>
      </c>
      <c r="B446" t="s">
        <v>135</v>
      </c>
      <c r="C446">
        <v>0.25</v>
      </c>
      <c r="D446">
        <v>8.66</v>
      </c>
      <c r="E446">
        <f>ROUND((C446*D446),4)</f>
        <v>2.165</v>
      </c>
    </row>
    <row r="447" spans="1:5" x14ac:dyDescent="0.25">
      <c r="A447" s="2" t="s">
        <v>563</v>
      </c>
      <c r="B447" t="s">
        <v>135</v>
      </c>
      <c r="C447">
        <v>0.35</v>
      </c>
      <c r="D447">
        <v>11.48</v>
      </c>
      <c r="E447">
        <f>ROUND((C447*D447),4)</f>
        <v>4.0179999999999998</v>
      </c>
    </row>
    <row r="448" spans="1:5" x14ac:dyDescent="0.25">
      <c r="A448" s="2" t="s">
        <v>132</v>
      </c>
      <c r="B448" t="s">
        <v>9</v>
      </c>
      <c r="C448" t="s">
        <v>9</v>
      </c>
      <c r="D448" t="s">
        <v>9</v>
      </c>
      <c r="E448">
        <f>SUM(E446:E447)</f>
        <v>6.1829999999999998</v>
      </c>
    </row>
    <row r="449" spans="1:5" x14ac:dyDescent="0.25">
      <c r="B449"/>
      <c r="C449"/>
      <c r="D449"/>
      <c r="E449"/>
    </row>
    <row r="450" spans="1:5" x14ac:dyDescent="0.25">
      <c r="A450" s="2" t="s">
        <v>137</v>
      </c>
      <c r="B450" t="s">
        <v>127</v>
      </c>
      <c r="C450" t="s">
        <v>128</v>
      </c>
      <c r="D450" t="s">
        <v>129</v>
      </c>
      <c r="E450" t="s">
        <v>130</v>
      </c>
    </row>
    <row r="451" spans="1:5" x14ac:dyDescent="0.25">
      <c r="A451" s="2" t="s">
        <v>531</v>
      </c>
      <c r="B451" t="s">
        <v>141</v>
      </c>
      <c r="C451">
        <v>1.74E-3</v>
      </c>
      <c r="D451">
        <v>6.93</v>
      </c>
      <c r="E451">
        <f t="shared" ref="E451:E462" si="13">ROUND((C451*D451),4)</f>
        <v>1.21E-2</v>
      </c>
    </row>
    <row r="452" spans="1:5" x14ac:dyDescent="0.25">
      <c r="A452" s="2" t="s">
        <v>532</v>
      </c>
      <c r="B452" t="s">
        <v>172</v>
      </c>
      <c r="C452">
        <v>8.2799999999999992E-3</v>
      </c>
      <c r="D452">
        <v>33.270000000000003</v>
      </c>
      <c r="E452">
        <f t="shared" si="13"/>
        <v>0.27550000000000002</v>
      </c>
    </row>
    <row r="453" spans="1:5" x14ac:dyDescent="0.25">
      <c r="A453" s="2" t="s">
        <v>533</v>
      </c>
      <c r="B453" t="s">
        <v>141</v>
      </c>
      <c r="C453">
        <v>8.2799999999999992E-3</v>
      </c>
      <c r="D453">
        <v>27.73</v>
      </c>
      <c r="E453">
        <f t="shared" si="13"/>
        <v>0.2296</v>
      </c>
    </row>
    <row r="454" spans="1:5" x14ac:dyDescent="0.25">
      <c r="A454" s="2" t="s">
        <v>534</v>
      </c>
      <c r="B454" t="s">
        <v>141</v>
      </c>
      <c r="C454">
        <v>8.2799999999999992E-3</v>
      </c>
      <c r="D454">
        <v>11.73</v>
      </c>
      <c r="E454">
        <f t="shared" si="13"/>
        <v>9.7100000000000006E-2</v>
      </c>
    </row>
    <row r="455" spans="1:5" x14ac:dyDescent="0.25">
      <c r="A455" s="2" t="s">
        <v>535</v>
      </c>
      <c r="B455" t="s">
        <v>141</v>
      </c>
      <c r="C455">
        <v>1.74E-3</v>
      </c>
      <c r="D455">
        <v>93.94</v>
      </c>
      <c r="E455">
        <f t="shared" si="13"/>
        <v>0.16350000000000001</v>
      </c>
    </row>
    <row r="456" spans="1:5" ht="45" x14ac:dyDescent="0.25">
      <c r="A456" s="2" t="s">
        <v>603</v>
      </c>
      <c r="B456" t="s">
        <v>141</v>
      </c>
      <c r="C456">
        <v>1</v>
      </c>
      <c r="D456">
        <v>12.88</v>
      </c>
      <c r="E456">
        <f t="shared" si="13"/>
        <v>12.88</v>
      </c>
    </row>
    <row r="457" spans="1:5" ht="30" x14ac:dyDescent="0.25">
      <c r="A457" s="2" t="s">
        <v>537</v>
      </c>
      <c r="B457" t="s">
        <v>141</v>
      </c>
      <c r="C457">
        <v>1.74E-3</v>
      </c>
      <c r="D457">
        <v>16</v>
      </c>
      <c r="E457">
        <f t="shared" si="13"/>
        <v>2.7799999999999998E-2</v>
      </c>
    </row>
    <row r="458" spans="1:5" x14ac:dyDescent="0.25">
      <c r="A458" s="2" t="s">
        <v>538</v>
      </c>
      <c r="B458" t="s">
        <v>172</v>
      </c>
      <c r="C458">
        <v>8.2799999999999992E-3</v>
      </c>
      <c r="D458">
        <v>8.9</v>
      </c>
      <c r="E458">
        <f t="shared" si="13"/>
        <v>7.3700000000000002E-2</v>
      </c>
    </row>
    <row r="459" spans="1:5" ht="30" x14ac:dyDescent="0.25">
      <c r="A459" s="2" t="s">
        <v>544</v>
      </c>
      <c r="B459" t="s">
        <v>135</v>
      </c>
      <c r="C459">
        <v>0.6</v>
      </c>
      <c r="D459">
        <v>0.6</v>
      </c>
      <c r="E459">
        <f t="shared" si="13"/>
        <v>0.36</v>
      </c>
    </row>
    <row r="460" spans="1:5" ht="30" x14ac:dyDescent="0.25">
      <c r="A460" s="2" t="s">
        <v>545</v>
      </c>
      <c r="B460" t="s">
        <v>135</v>
      </c>
      <c r="C460">
        <v>0.6</v>
      </c>
      <c r="D460">
        <v>0.7</v>
      </c>
      <c r="E460">
        <f t="shared" si="13"/>
        <v>0.42</v>
      </c>
    </row>
    <row r="461" spans="1:5" x14ac:dyDescent="0.25">
      <c r="A461" s="2" t="s">
        <v>546</v>
      </c>
      <c r="B461" t="s">
        <v>135</v>
      </c>
      <c r="C461">
        <v>0.6</v>
      </c>
      <c r="D461">
        <v>0.09</v>
      </c>
      <c r="E461">
        <f t="shared" si="13"/>
        <v>5.3999999999999999E-2</v>
      </c>
    </row>
    <row r="462" spans="1:5" x14ac:dyDescent="0.25">
      <c r="A462" s="2" t="s">
        <v>547</v>
      </c>
      <c r="B462" t="s">
        <v>135</v>
      </c>
      <c r="C462">
        <v>0.6</v>
      </c>
      <c r="D462">
        <v>0.04</v>
      </c>
      <c r="E462">
        <f t="shared" si="13"/>
        <v>2.4E-2</v>
      </c>
    </row>
    <row r="463" spans="1:5" x14ac:dyDescent="0.25">
      <c r="A463" s="2" t="s">
        <v>132</v>
      </c>
      <c r="B463" t="s">
        <v>9</v>
      </c>
      <c r="C463" t="s">
        <v>9</v>
      </c>
      <c r="D463" t="s">
        <v>9</v>
      </c>
      <c r="E463">
        <f>SUM(E451:E462)</f>
        <v>14.617299999999998</v>
      </c>
    </row>
    <row r="464" spans="1:5" x14ac:dyDescent="0.25">
      <c r="B464"/>
      <c r="C464"/>
      <c r="D464"/>
      <c r="E464"/>
    </row>
    <row r="465" spans="1:5" x14ac:dyDescent="0.25">
      <c r="A465" s="2" t="s">
        <v>142</v>
      </c>
      <c r="B465" t="s">
        <v>9</v>
      </c>
      <c r="C465" t="s">
        <v>9</v>
      </c>
      <c r="D465" t="s">
        <v>9</v>
      </c>
      <c r="E465">
        <f>E448+E463</f>
        <v>20.8003</v>
      </c>
    </row>
    <row r="466" spans="1:5" x14ac:dyDescent="0.25">
      <c r="A466" s="2" t="s">
        <v>143</v>
      </c>
      <c r="B466" t="s">
        <v>9</v>
      </c>
      <c r="C466" t="s">
        <v>9</v>
      </c>
      <c r="D466" s="271">
        <v>0</v>
      </c>
      <c r="E466">
        <f>ROUND((E465*D466),4)</f>
        <v>0</v>
      </c>
    </row>
    <row r="467" spans="1:5" x14ac:dyDescent="0.25">
      <c r="A467" s="2" t="s">
        <v>144</v>
      </c>
      <c r="B467" t="s">
        <v>9</v>
      </c>
      <c r="C467" t="s">
        <v>9</v>
      </c>
      <c r="D467" t="s">
        <v>9</v>
      </c>
      <c r="E467">
        <f>SUM(E465:E466)</f>
        <v>20.8003</v>
      </c>
    </row>
    <row r="468" spans="1:5" x14ac:dyDescent="0.25">
      <c r="B468"/>
      <c r="C468"/>
      <c r="D468"/>
      <c r="E468"/>
    </row>
    <row r="469" spans="1:5" x14ac:dyDescent="0.25">
      <c r="A469" s="2" t="s">
        <v>604</v>
      </c>
      <c r="B469" t="s">
        <v>28</v>
      </c>
      <c r="C469"/>
      <c r="D469"/>
      <c r="E469"/>
    </row>
    <row r="470" spans="1:5" ht="30" x14ac:dyDescent="0.25">
      <c r="A470" s="2" t="s">
        <v>605</v>
      </c>
      <c r="B470"/>
      <c r="C470"/>
      <c r="D470"/>
      <c r="E470"/>
    </row>
    <row r="471" spans="1:5" x14ac:dyDescent="0.25">
      <c r="A471" s="2" t="s">
        <v>145</v>
      </c>
      <c r="B471"/>
      <c r="C471"/>
      <c r="D471"/>
      <c r="E471"/>
    </row>
    <row r="472" spans="1:5" x14ac:dyDescent="0.25">
      <c r="B472"/>
      <c r="C472"/>
      <c r="D472"/>
      <c r="E472"/>
    </row>
    <row r="473" spans="1:5" x14ac:dyDescent="0.25">
      <c r="A473" s="2" t="s">
        <v>133</v>
      </c>
      <c r="B473" t="s">
        <v>127</v>
      </c>
      <c r="C473" t="s">
        <v>128</v>
      </c>
      <c r="D473" t="s">
        <v>129</v>
      </c>
      <c r="E473" t="s">
        <v>130</v>
      </c>
    </row>
    <row r="474" spans="1:5" x14ac:dyDescent="0.25">
      <c r="A474" s="2" t="s">
        <v>562</v>
      </c>
      <c r="B474" t="s">
        <v>135</v>
      </c>
      <c r="C474">
        <v>0.53</v>
      </c>
      <c r="D474">
        <v>8.66</v>
      </c>
      <c r="E474">
        <f>ROUND((C474*D474),4)</f>
        <v>4.5898000000000003</v>
      </c>
    </row>
    <row r="475" spans="1:5" x14ac:dyDescent="0.25">
      <c r="A475" s="2" t="s">
        <v>563</v>
      </c>
      <c r="B475" t="s">
        <v>135</v>
      </c>
      <c r="C475">
        <v>0.53</v>
      </c>
      <c r="D475">
        <v>11.48</v>
      </c>
      <c r="E475">
        <f>ROUND((C475*D475),4)</f>
        <v>6.0843999999999996</v>
      </c>
    </row>
    <row r="476" spans="1:5" x14ac:dyDescent="0.25">
      <c r="A476" s="2" t="s">
        <v>132</v>
      </c>
      <c r="B476" t="s">
        <v>9</v>
      </c>
      <c r="C476" t="s">
        <v>9</v>
      </c>
      <c r="D476" t="s">
        <v>9</v>
      </c>
      <c r="E476">
        <f>SUM(E474:E475)</f>
        <v>10.674199999999999</v>
      </c>
    </row>
    <row r="477" spans="1:5" x14ac:dyDescent="0.25">
      <c r="B477"/>
      <c r="C477"/>
      <c r="D477"/>
      <c r="E477"/>
    </row>
    <row r="478" spans="1:5" x14ac:dyDescent="0.25">
      <c r="A478" s="2" t="s">
        <v>137</v>
      </c>
      <c r="B478" t="s">
        <v>127</v>
      </c>
      <c r="C478" t="s">
        <v>128</v>
      </c>
      <c r="D478" t="s">
        <v>129</v>
      </c>
      <c r="E478" t="s">
        <v>130</v>
      </c>
    </row>
    <row r="479" spans="1:5" x14ac:dyDescent="0.25">
      <c r="A479" s="2" t="s">
        <v>531</v>
      </c>
      <c r="B479" t="s">
        <v>141</v>
      </c>
      <c r="C479">
        <v>3.0739999999999999E-3</v>
      </c>
      <c r="D479">
        <v>6.93</v>
      </c>
      <c r="E479">
        <f t="shared" ref="E479:E490" si="14">ROUND((C479*D479),4)</f>
        <v>2.1299999999999999E-2</v>
      </c>
    </row>
    <row r="480" spans="1:5" x14ac:dyDescent="0.25">
      <c r="A480" s="2" t="s">
        <v>532</v>
      </c>
      <c r="B480" t="s">
        <v>172</v>
      </c>
      <c r="C480">
        <v>1.4628E-2</v>
      </c>
      <c r="D480">
        <v>33.270000000000003</v>
      </c>
      <c r="E480">
        <f t="shared" si="14"/>
        <v>0.48670000000000002</v>
      </c>
    </row>
    <row r="481" spans="1:5" x14ac:dyDescent="0.25">
      <c r="A481" s="2" t="s">
        <v>533</v>
      </c>
      <c r="B481" t="s">
        <v>141</v>
      </c>
      <c r="C481">
        <v>1.4628E-2</v>
      </c>
      <c r="D481">
        <v>27.73</v>
      </c>
      <c r="E481">
        <f t="shared" si="14"/>
        <v>0.40560000000000002</v>
      </c>
    </row>
    <row r="482" spans="1:5" x14ac:dyDescent="0.25">
      <c r="A482" s="2" t="s">
        <v>534</v>
      </c>
      <c r="B482" t="s">
        <v>141</v>
      </c>
      <c r="C482">
        <v>1.4628E-2</v>
      </c>
      <c r="D482">
        <v>11.73</v>
      </c>
      <c r="E482">
        <f t="shared" si="14"/>
        <v>0.1716</v>
      </c>
    </row>
    <row r="483" spans="1:5" x14ac:dyDescent="0.25">
      <c r="A483" s="2" t="s">
        <v>535</v>
      </c>
      <c r="B483" t="s">
        <v>141</v>
      </c>
      <c r="C483">
        <v>3.0739999999999999E-3</v>
      </c>
      <c r="D483">
        <v>93.94</v>
      </c>
      <c r="E483">
        <f t="shared" si="14"/>
        <v>0.2888</v>
      </c>
    </row>
    <row r="484" spans="1:5" ht="45" x14ac:dyDescent="0.25">
      <c r="A484" s="2" t="s">
        <v>606</v>
      </c>
      <c r="B484" t="s">
        <v>141</v>
      </c>
      <c r="C484">
        <v>1</v>
      </c>
      <c r="D484">
        <v>17.760000000000002</v>
      </c>
      <c r="E484">
        <f t="shared" si="14"/>
        <v>17.760000000000002</v>
      </c>
    </row>
    <row r="485" spans="1:5" ht="30" x14ac:dyDescent="0.25">
      <c r="A485" s="2" t="s">
        <v>537</v>
      </c>
      <c r="B485" t="s">
        <v>141</v>
      </c>
      <c r="C485">
        <v>3.0739999999999999E-3</v>
      </c>
      <c r="D485">
        <v>16</v>
      </c>
      <c r="E485">
        <f t="shared" si="14"/>
        <v>4.9200000000000001E-2</v>
      </c>
    </row>
    <row r="486" spans="1:5" x14ac:dyDescent="0.25">
      <c r="A486" s="2" t="s">
        <v>538</v>
      </c>
      <c r="B486" t="s">
        <v>172</v>
      </c>
      <c r="C486">
        <v>1.4628E-2</v>
      </c>
      <c r="D486">
        <v>8.9</v>
      </c>
      <c r="E486">
        <f t="shared" si="14"/>
        <v>0.13020000000000001</v>
      </c>
    </row>
    <row r="487" spans="1:5" ht="30" x14ac:dyDescent="0.25">
      <c r="A487" s="2" t="s">
        <v>544</v>
      </c>
      <c r="B487" t="s">
        <v>135</v>
      </c>
      <c r="C487">
        <v>1.06</v>
      </c>
      <c r="D487">
        <v>0.6</v>
      </c>
      <c r="E487">
        <f t="shared" si="14"/>
        <v>0.63600000000000001</v>
      </c>
    </row>
    <row r="488" spans="1:5" ht="30" x14ac:dyDescent="0.25">
      <c r="A488" s="2" t="s">
        <v>545</v>
      </c>
      <c r="B488" t="s">
        <v>135</v>
      </c>
      <c r="C488">
        <v>1.06</v>
      </c>
      <c r="D488">
        <v>0.7</v>
      </c>
      <c r="E488">
        <f t="shared" si="14"/>
        <v>0.74199999999999999</v>
      </c>
    </row>
    <row r="489" spans="1:5" x14ac:dyDescent="0.25">
      <c r="A489" s="2" t="s">
        <v>546</v>
      </c>
      <c r="B489" t="s">
        <v>135</v>
      </c>
      <c r="C489">
        <v>1.06</v>
      </c>
      <c r="D489">
        <v>0.09</v>
      </c>
      <c r="E489">
        <f t="shared" si="14"/>
        <v>9.5399999999999999E-2</v>
      </c>
    </row>
    <row r="490" spans="1:5" x14ac:dyDescent="0.25">
      <c r="A490" s="2" t="s">
        <v>547</v>
      </c>
      <c r="B490" t="s">
        <v>135</v>
      </c>
      <c r="C490">
        <v>1.06</v>
      </c>
      <c r="D490">
        <v>0.04</v>
      </c>
      <c r="E490">
        <f t="shared" si="14"/>
        <v>4.24E-2</v>
      </c>
    </row>
    <row r="491" spans="1:5" x14ac:dyDescent="0.25">
      <c r="A491" s="2" t="s">
        <v>132</v>
      </c>
      <c r="B491" t="s">
        <v>9</v>
      </c>
      <c r="C491" t="s">
        <v>9</v>
      </c>
      <c r="D491" t="s">
        <v>9</v>
      </c>
      <c r="E491">
        <f>SUM(E479:E490)</f>
        <v>20.8292</v>
      </c>
    </row>
    <row r="492" spans="1:5" x14ac:dyDescent="0.25">
      <c r="B492"/>
      <c r="C492"/>
      <c r="D492"/>
      <c r="E492"/>
    </row>
    <row r="493" spans="1:5" x14ac:dyDescent="0.25">
      <c r="A493" s="2" t="s">
        <v>142</v>
      </c>
      <c r="B493" t="s">
        <v>9</v>
      </c>
      <c r="C493" t="s">
        <v>9</v>
      </c>
      <c r="D493" t="s">
        <v>9</v>
      </c>
      <c r="E493">
        <f>E476+E491</f>
        <v>31.503399999999999</v>
      </c>
    </row>
    <row r="494" spans="1:5" x14ac:dyDescent="0.25">
      <c r="A494" s="2" t="s">
        <v>143</v>
      </c>
      <c r="B494" t="s">
        <v>9</v>
      </c>
      <c r="C494" t="s">
        <v>9</v>
      </c>
      <c r="D494" s="271">
        <v>0</v>
      </c>
      <c r="E494">
        <f>ROUND((E493*D494),4)</f>
        <v>0</v>
      </c>
    </row>
    <row r="495" spans="1:5" x14ac:dyDescent="0.25">
      <c r="A495" s="2" t="s">
        <v>144</v>
      </c>
      <c r="B495" t="s">
        <v>9</v>
      </c>
      <c r="C495" t="s">
        <v>9</v>
      </c>
      <c r="D495" t="s">
        <v>9</v>
      </c>
      <c r="E495">
        <f>SUM(E493:E494)</f>
        <v>31.503399999999999</v>
      </c>
    </row>
    <row r="496" spans="1:5" x14ac:dyDescent="0.25">
      <c r="B496"/>
      <c r="C496"/>
      <c r="D496"/>
      <c r="E496"/>
    </row>
    <row r="497" spans="1:5" x14ac:dyDescent="0.25">
      <c r="A497" s="2" t="s">
        <v>519</v>
      </c>
      <c r="B497" t="s">
        <v>261</v>
      </c>
      <c r="C497"/>
      <c r="D497"/>
      <c r="E497"/>
    </row>
    <row r="498" spans="1:5" x14ac:dyDescent="0.25">
      <c r="A498" s="2" t="s">
        <v>607</v>
      </c>
      <c r="B498"/>
      <c r="C498"/>
      <c r="D498"/>
      <c r="E498"/>
    </row>
    <row r="499" spans="1:5" x14ac:dyDescent="0.25">
      <c r="A499" s="2" t="s">
        <v>145</v>
      </c>
      <c r="B499"/>
      <c r="C499"/>
      <c r="D499"/>
      <c r="E499"/>
    </row>
    <row r="500" spans="1:5" x14ac:dyDescent="0.25">
      <c r="B500"/>
      <c r="C500"/>
      <c r="D500"/>
      <c r="E500"/>
    </row>
    <row r="501" spans="1:5" x14ac:dyDescent="0.25">
      <c r="A501" s="2" t="s">
        <v>133</v>
      </c>
      <c r="B501" t="s">
        <v>127</v>
      </c>
      <c r="C501" t="s">
        <v>128</v>
      </c>
      <c r="D501" t="s">
        <v>129</v>
      </c>
      <c r="E501" t="s">
        <v>130</v>
      </c>
    </row>
    <row r="502" spans="1:5" x14ac:dyDescent="0.25">
      <c r="A502" s="2" t="s">
        <v>562</v>
      </c>
      <c r="B502" t="s">
        <v>135</v>
      </c>
      <c r="C502">
        <v>0.02</v>
      </c>
      <c r="D502">
        <v>8.66</v>
      </c>
      <c r="E502">
        <f>ROUND((C502*D502),4)</f>
        <v>0.17319999999999999</v>
      </c>
    </row>
    <row r="503" spans="1:5" x14ac:dyDescent="0.25">
      <c r="A503" s="2" t="s">
        <v>132</v>
      </c>
      <c r="B503" t="s">
        <v>9</v>
      </c>
      <c r="C503" t="s">
        <v>9</v>
      </c>
      <c r="D503" t="s">
        <v>9</v>
      </c>
      <c r="E503">
        <f>SUM(E502:E502)</f>
        <v>0.17319999999999999</v>
      </c>
    </row>
    <row r="504" spans="1:5" x14ac:dyDescent="0.25">
      <c r="B504"/>
      <c r="C504"/>
      <c r="D504"/>
      <c r="E504"/>
    </row>
    <row r="505" spans="1:5" x14ac:dyDescent="0.25">
      <c r="A505" s="2" t="s">
        <v>137</v>
      </c>
      <c r="B505" t="s">
        <v>127</v>
      </c>
      <c r="C505" t="s">
        <v>128</v>
      </c>
      <c r="D505" t="s">
        <v>129</v>
      </c>
      <c r="E505" t="s">
        <v>130</v>
      </c>
    </row>
    <row r="506" spans="1:5" x14ac:dyDescent="0.25">
      <c r="A506" s="2" t="s">
        <v>531</v>
      </c>
      <c r="B506" t="s">
        <v>141</v>
      </c>
      <c r="C506">
        <v>5.8E-5</v>
      </c>
      <c r="D506">
        <v>6.93</v>
      </c>
      <c r="E506">
        <f t="shared" ref="E506:E517" si="15">ROUND((C506*D506),4)</f>
        <v>4.0000000000000002E-4</v>
      </c>
    </row>
    <row r="507" spans="1:5" x14ac:dyDescent="0.25">
      <c r="A507" s="2" t="s">
        <v>532</v>
      </c>
      <c r="B507" t="s">
        <v>172</v>
      </c>
      <c r="C507">
        <v>2.7599999999999999E-4</v>
      </c>
      <c r="D507">
        <v>33.270000000000003</v>
      </c>
      <c r="E507">
        <f t="shared" si="15"/>
        <v>9.1999999999999998E-3</v>
      </c>
    </row>
    <row r="508" spans="1:5" ht="30" x14ac:dyDescent="0.25">
      <c r="A508" s="2" t="s">
        <v>608</v>
      </c>
      <c r="B508" t="s">
        <v>141</v>
      </c>
      <c r="C508">
        <v>1</v>
      </c>
      <c r="D508">
        <v>0.2</v>
      </c>
      <c r="E508">
        <f t="shared" si="15"/>
        <v>0.2</v>
      </c>
    </row>
    <row r="509" spans="1:5" x14ac:dyDescent="0.25">
      <c r="A509" s="2" t="s">
        <v>533</v>
      </c>
      <c r="B509" t="s">
        <v>141</v>
      </c>
      <c r="C509">
        <v>2.7599999999999999E-4</v>
      </c>
      <c r="D509">
        <v>27.73</v>
      </c>
      <c r="E509">
        <f t="shared" si="15"/>
        <v>7.7000000000000002E-3</v>
      </c>
    </row>
    <row r="510" spans="1:5" x14ac:dyDescent="0.25">
      <c r="A510" s="2" t="s">
        <v>534</v>
      </c>
      <c r="B510" t="s">
        <v>141</v>
      </c>
      <c r="C510">
        <v>2.7599999999999999E-4</v>
      </c>
      <c r="D510">
        <v>11.73</v>
      </c>
      <c r="E510">
        <f t="shared" si="15"/>
        <v>3.2000000000000002E-3</v>
      </c>
    </row>
    <row r="511" spans="1:5" x14ac:dyDescent="0.25">
      <c r="A511" s="2" t="s">
        <v>535</v>
      </c>
      <c r="B511" t="s">
        <v>141</v>
      </c>
      <c r="C511">
        <v>5.8E-5</v>
      </c>
      <c r="D511">
        <v>93.94</v>
      </c>
      <c r="E511">
        <f t="shared" si="15"/>
        <v>5.4000000000000003E-3</v>
      </c>
    </row>
    <row r="512" spans="1:5" ht="30" x14ac:dyDescent="0.25">
      <c r="A512" s="2" t="s">
        <v>537</v>
      </c>
      <c r="B512" t="s">
        <v>141</v>
      </c>
      <c r="C512">
        <v>5.8E-5</v>
      </c>
      <c r="D512">
        <v>16</v>
      </c>
      <c r="E512">
        <f t="shared" si="15"/>
        <v>8.9999999999999998E-4</v>
      </c>
    </row>
    <row r="513" spans="1:5" x14ac:dyDescent="0.25">
      <c r="A513" s="2" t="s">
        <v>538</v>
      </c>
      <c r="B513" t="s">
        <v>172</v>
      </c>
      <c r="C513">
        <v>2.7599999999999999E-4</v>
      </c>
      <c r="D513">
        <v>8.9</v>
      </c>
      <c r="E513">
        <f t="shared" si="15"/>
        <v>2.5000000000000001E-3</v>
      </c>
    </row>
    <row r="514" spans="1:5" ht="30" x14ac:dyDescent="0.25">
      <c r="A514" s="2" t="s">
        <v>544</v>
      </c>
      <c r="B514" t="s">
        <v>135</v>
      </c>
      <c r="C514">
        <v>0.02</v>
      </c>
      <c r="D514">
        <v>0.6</v>
      </c>
      <c r="E514">
        <f t="shared" si="15"/>
        <v>1.2E-2</v>
      </c>
    </row>
    <row r="515" spans="1:5" ht="30" x14ac:dyDescent="0.25">
      <c r="A515" s="2" t="s">
        <v>545</v>
      </c>
      <c r="B515" t="s">
        <v>135</v>
      </c>
      <c r="C515">
        <v>0.02</v>
      </c>
      <c r="D515">
        <v>0.7</v>
      </c>
      <c r="E515">
        <f t="shared" si="15"/>
        <v>1.4E-2</v>
      </c>
    </row>
    <row r="516" spans="1:5" x14ac:dyDescent="0.25">
      <c r="A516" s="2" t="s">
        <v>546</v>
      </c>
      <c r="B516" t="s">
        <v>135</v>
      </c>
      <c r="C516">
        <v>0.02</v>
      </c>
      <c r="D516">
        <v>0.09</v>
      </c>
      <c r="E516">
        <f t="shared" si="15"/>
        <v>1.8E-3</v>
      </c>
    </row>
    <row r="517" spans="1:5" x14ac:dyDescent="0.25">
      <c r="A517" s="2" t="s">
        <v>547</v>
      </c>
      <c r="B517" t="s">
        <v>135</v>
      </c>
      <c r="C517">
        <v>0.02</v>
      </c>
      <c r="D517">
        <v>0.04</v>
      </c>
      <c r="E517">
        <f t="shared" si="15"/>
        <v>8.0000000000000004E-4</v>
      </c>
    </row>
    <row r="518" spans="1:5" x14ac:dyDescent="0.25">
      <c r="A518" s="2" t="s">
        <v>132</v>
      </c>
      <c r="B518" t="s">
        <v>9</v>
      </c>
      <c r="C518" t="s">
        <v>9</v>
      </c>
      <c r="D518" t="s">
        <v>9</v>
      </c>
      <c r="E518">
        <f>SUM(E506:E517)</f>
        <v>0.25790000000000007</v>
      </c>
    </row>
    <row r="519" spans="1:5" x14ac:dyDescent="0.25">
      <c r="B519"/>
      <c r="C519"/>
      <c r="D519"/>
      <c r="E519"/>
    </row>
    <row r="520" spans="1:5" x14ac:dyDescent="0.25">
      <c r="A520" s="2" t="s">
        <v>142</v>
      </c>
      <c r="B520" t="s">
        <v>9</v>
      </c>
      <c r="C520" t="s">
        <v>9</v>
      </c>
      <c r="D520" t="s">
        <v>9</v>
      </c>
      <c r="E520">
        <f>E503+E518</f>
        <v>0.43110000000000004</v>
      </c>
    </row>
    <row r="521" spans="1:5" x14ac:dyDescent="0.25">
      <c r="A521" s="2" t="s">
        <v>143</v>
      </c>
      <c r="B521" t="s">
        <v>9</v>
      </c>
      <c r="C521" t="s">
        <v>9</v>
      </c>
      <c r="D521" s="271">
        <v>0</v>
      </c>
      <c r="E521">
        <f>ROUND((E520*D521),4)</f>
        <v>0</v>
      </c>
    </row>
    <row r="522" spans="1:5" x14ac:dyDescent="0.25">
      <c r="A522" s="2" t="s">
        <v>144</v>
      </c>
      <c r="B522" t="s">
        <v>9</v>
      </c>
      <c r="C522" t="s">
        <v>9</v>
      </c>
      <c r="D522" t="s">
        <v>9</v>
      </c>
      <c r="E522">
        <f>SUM(E520:E521)</f>
        <v>0.43110000000000004</v>
      </c>
    </row>
    <row r="523" spans="1:5" x14ac:dyDescent="0.25">
      <c r="B523"/>
      <c r="C523"/>
      <c r="D523"/>
      <c r="E523"/>
    </row>
    <row r="524" spans="1:5" x14ac:dyDescent="0.25">
      <c r="A524" s="2" t="s">
        <v>609</v>
      </c>
      <c r="B524" t="s">
        <v>264</v>
      </c>
      <c r="C524"/>
      <c r="D524"/>
      <c r="E524"/>
    </row>
    <row r="525" spans="1:5" x14ac:dyDescent="0.25">
      <c r="A525" s="2" t="s">
        <v>610</v>
      </c>
      <c r="B525"/>
      <c r="C525"/>
      <c r="D525"/>
      <c r="E525"/>
    </row>
    <row r="526" spans="1:5" x14ac:dyDescent="0.25">
      <c r="A526" s="2" t="s">
        <v>145</v>
      </c>
      <c r="B526"/>
      <c r="C526"/>
      <c r="D526"/>
      <c r="E526"/>
    </row>
    <row r="527" spans="1:5" x14ac:dyDescent="0.25">
      <c r="B527"/>
      <c r="C527"/>
      <c r="D527"/>
      <c r="E527"/>
    </row>
    <row r="528" spans="1:5" x14ac:dyDescent="0.25">
      <c r="A528" s="2" t="s">
        <v>137</v>
      </c>
      <c r="B528" t="s">
        <v>127</v>
      </c>
      <c r="C528" t="s">
        <v>128</v>
      </c>
      <c r="D528" t="s">
        <v>129</v>
      </c>
      <c r="E528" t="s">
        <v>130</v>
      </c>
    </row>
    <row r="529" spans="1:5" x14ac:dyDescent="0.25">
      <c r="A529" s="2" t="s">
        <v>611</v>
      </c>
      <c r="B529" t="s">
        <v>141</v>
      </c>
      <c r="C529">
        <v>1</v>
      </c>
      <c r="D529">
        <v>35.71</v>
      </c>
      <c r="E529">
        <f>ROUND((C529*D529),4)</f>
        <v>35.71</v>
      </c>
    </row>
    <row r="530" spans="1:5" x14ac:dyDescent="0.25">
      <c r="A530" s="2" t="s">
        <v>132</v>
      </c>
      <c r="B530" t="s">
        <v>9</v>
      </c>
      <c r="C530" t="s">
        <v>9</v>
      </c>
      <c r="D530" t="s">
        <v>9</v>
      </c>
      <c r="E530">
        <f>SUM(E529:E529)</f>
        <v>35.71</v>
      </c>
    </row>
    <row r="531" spans="1:5" x14ac:dyDescent="0.25">
      <c r="B531"/>
      <c r="C531"/>
      <c r="D531"/>
      <c r="E531"/>
    </row>
    <row r="532" spans="1:5" x14ac:dyDescent="0.25">
      <c r="A532" s="2" t="s">
        <v>142</v>
      </c>
      <c r="B532" t="s">
        <v>9</v>
      </c>
      <c r="C532" t="s">
        <v>9</v>
      </c>
      <c r="D532" t="s">
        <v>9</v>
      </c>
      <c r="E532">
        <f>E530</f>
        <v>35.71</v>
      </c>
    </row>
    <row r="533" spans="1:5" x14ac:dyDescent="0.25">
      <c r="A533" s="2" t="s">
        <v>143</v>
      </c>
      <c r="B533" t="s">
        <v>9</v>
      </c>
      <c r="C533" t="s">
        <v>9</v>
      </c>
      <c r="D533" s="271">
        <v>0</v>
      </c>
      <c r="E533">
        <f>ROUND((E532*D533),4)</f>
        <v>0</v>
      </c>
    </row>
    <row r="534" spans="1:5" x14ac:dyDescent="0.25">
      <c r="A534" s="2" t="s">
        <v>144</v>
      </c>
      <c r="B534" t="s">
        <v>9</v>
      </c>
      <c r="C534" t="s">
        <v>9</v>
      </c>
      <c r="D534" t="s">
        <v>9</v>
      </c>
      <c r="E534">
        <f>SUM(E532:E533)</f>
        <v>35.71</v>
      </c>
    </row>
    <row r="535" spans="1:5" x14ac:dyDescent="0.25">
      <c r="B535"/>
      <c r="C535"/>
      <c r="D535"/>
      <c r="E535"/>
    </row>
    <row r="536" spans="1:5" x14ac:dyDescent="0.25">
      <c r="A536" s="2" t="s">
        <v>612</v>
      </c>
      <c r="B536" t="s">
        <v>268</v>
      </c>
      <c r="C536"/>
      <c r="D536"/>
      <c r="E536"/>
    </row>
    <row r="537" spans="1:5" x14ac:dyDescent="0.25">
      <c r="A537" s="2" t="s">
        <v>613</v>
      </c>
      <c r="B537"/>
      <c r="C537"/>
      <c r="D537"/>
      <c r="E537"/>
    </row>
    <row r="538" spans="1:5" x14ac:dyDescent="0.25">
      <c r="A538" s="2" t="s">
        <v>145</v>
      </c>
      <c r="B538"/>
      <c r="C538"/>
      <c r="D538"/>
      <c r="E538"/>
    </row>
    <row r="539" spans="1:5" x14ac:dyDescent="0.25">
      <c r="B539"/>
      <c r="C539"/>
      <c r="D539"/>
      <c r="E539"/>
    </row>
    <row r="540" spans="1:5" x14ac:dyDescent="0.25">
      <c r="A540" s="2" t="s">
        <v>137</v>
      </c>
      <c r="B540" t="s">
        <v>127</v>
      </c>
      <c r="C540" t="s">
        <v>128</v>
      </c>
      <c r="D540" t="s">
        <v>129</v>
      </c>
      <c r="E540" t="s">
        <v>130</v>
      </c>
    </row>
    <row r="541" spans="1:5" x14ac:dyDescent="0.25">
      <c r="A541" s="2" t="s">
        <v>614</v>
      </c>
      <c r="B541" t="s">
        <v>141</v>
      </c>
      <c r="C541">
        <v>1</v>
      </c>
      <c r="D541">
        <v>35.71</v>
      </c>
      <c r="E541">
        <f>ROUND((C541*D541),4)</f>
        <v>35.71</v>
      </c>
    </row>
    <row r="542" spans="1:5" x14ac:dyDescent="0.25">
      <c r="A542" s="2" t="s">
        <v>132</v>
      </c>
      <c r="B542" t="s">
        <v>9</v>
      </c>
      <c r="C542" t="s">
        <v>9</v>
      </c>
      <c r="D542" t="s">
        <v>9</v>
      </c>
      <c r="E542">
        <f>SUM(E541:E541)</f>
        <v>35.71</v>
      </c>
    </row>
    <row r="543" spans="1:5" x14ac:dyDescent="0.25">
      <c r="B543"/>
      <c r="C543"/>
      <c r="D543"/>
      <c r="E543"/>
    </row>
    <row r="544" spans="1:5" x14ac:dyDescent="0.25">
      <c r="A544" s="2" t="s">
        <v>142</v>
      </c>
      <c r="B544" t="s">
        <v>9</v>
      </c>
      <c r="C544" t="s">
        <v>9</v>
      </c>
      <c r="D544" t="s">
        <v>9</v>
      </c>
      <c r="E544">
        <f>E542</f>
        <v>35.71</v>
      </c>
    </row>
    <row r="545" spans="1:5" x14ac:dyDescent="0.25">
      <c r="A545" s="2" t="s">
        <v>143</v>
      </c>
      <c r="B545" t="s">
        <v>9</v>
      </c>
      <c r="C545" t="s">
        <v>9</v>
      </c>
      <c r="D545" s="271">
        <v>0</v>
      </c>
      <c r="E545">
        <f>ROUND((E544*D545),4)</f>
        <v>0</v>
      </c>
    </row>
    <row r="546" spans="1:5" x14ac:dyDescent="0.25">
      <c r="A546" s="2" t="s">
        <v>144</v>
      </c>
      <c r="B546" t="s">
        <v>9</v>
      </c>
      <c r="C546" t="s">
        <v>9</v>
      </c>
      <c r="D546" t="s">
        <v>9</v>
      </c>
      <c r="E546">
        <f>SUM(E544:E545)</f>
        <v>35.71</v>
      </c>
    </row>
    <row r="547" spans="1:5" x14ac:dyDescent="0.25">
      <c r="B547"/>
      <c r="C547"/>
      <c r="D547"/>
      <c r="E547"/>
    </row>
    <row r="548" spans="1:5" x14ac:dyDescent="0.25">
      <c r="A548" s="2" t="s">
        <v>615</v>
      </c>
      <c r="B548" t="s">
        <v>271</v>
      </c>
      <c r="C548"/>
      <c r="D548"/>
      <c r="E548"/>
    </row>
    <row r="549" spans="1:5" x14ac:dyDescent="0.25">
      <c r="A549" s="2" t="s">
        <v>616</v>
      </c>
      <c r="B549"/>
      <c r="C549"/>
      <c r="D549"/>
      <c r="E549"/>
    </row>
    <row r="550" spans="1:5" x14ac:dyDescent="0.25">
      <c r="A550" s="2" t="s">
        <v>145</v>
      </c>
      <c r="B550"/>
      <c r="C550"/>
      <c r="D550"/>
      <c r="E550"/>
    </row>
    <row r="551" spans="1:5" x14ac:dyDescent="0.25">
      <c r="B551"/>
      <c r="C551"/>
      <c r="D551"/>
      <c r="E551"/>
    </row>
    <row r="552" spans="1:5" x14ac:dyDescent="0.25">
      <c r="A552" s="2" t="s">
        <v>137</v>
      </c>
      <c r="B552" t="s">
        <v>127</v>
      </c>
      <c r="C552" t="s">
        <v>128</v>
      </c>
      <c r="D552" t="s">
        <v>129</v>
      </c>
      <c r="E552" t="s">
        <v>130</v>
      </c>
    </row>
    <row r="553" spans="1:5" x14ac:dyDescent="0.25">
      <c r="A553" s="2" t="s">
        <v>617</v>
      </c>
      <c r="B553" t="s">
        <v>141</v>
      </c>
      <c r="C553">
        <v>1</v>
      </c>
      <c r="D553">
        <v>35.71</v>
      </c>
      <c r="E553">
        <f>ROUND((C553*D553),4)</f>
        <v>35.71</v>
      </c>
    </row>
    <row r="554" spans="1:5" x14ac:dyDescent="0.25">
      <c r="A554" s="2" t="s">
        <v>132</v>
      </c>
      <c r="B554" t="s">
        <v>9</v>
      </c>
      <c r="C554" t="s">
        <v>9</v>
      </c>
      <c r="D554" t="s">
        <v>9</v>
      </c>
      <c r="E554">
        <f>SUM(E553:E553)</f>
        <v>35.71</v>
      </c>
    </row>
    <row r="555" spans="1:5" x14ac:dyDescent="0.25">
      <c r="B555"/>
      <c r="C555"/>
      <c r="D555"/>
      <c r="E555"/>
    </row>
    <row r="556" spans="1:5" x14ac:dyDescent="0.25">
      <c r="A556" s="2" t="s">
        <v>142</v>
      </c>
      <c r="B556" t="s">
        <v>9</v>
      </c>
      <c r="C556" t="s">
        <v>9</v>
      </c>
      <c r="D556" t="s">
        <v>9</v>
      </c>
      <c r="E556">
        <f>E554</f>
        <v>35.71</v>
      </c>
    </row>
    <row r="557" spans="1:5" x14ac:dyDescent="0.25">
      <c r="A557" s="2" t="s">
        <v>143</v>
      </c>
      <c r="B557" t="s">
        <v>9</v>
      </c>
      <c r="C557" t="s">
        <v>9</v>
      </c>
      <c r="D557" s="271">
        <v>0</v>
      </c>
      <c r="E557">
        <f>ROUND((E556*D557),4)</f>
        <v>0</v>
      </c>
    </row>
    <row r="558" spans="1:5" x14ac:dyDescent="0.25">
      <c r="A558" s="2" t="s">
        <v>144</v>
      </c>
      <c r="B558" t="s">
        <v>9</v>
      </c>
      <c r="C558" t="s">
        <v>9</v>
      </c>
      <c r="D558" t="s">
        <v>9</v>
      </c>
      <c r="E558">
        <f>SUM(E556:E557)</f>
        <v>35.71</v>
      </c>
    </row>
    <row r="559" spans="1:5" x14ac:dyDescent="0.25">
      <c r="B559"/>
      <c r="C559"/>
      <c r="D559"/>
      <c r="E559"/>
    </row>
    <row r="560" spans="1:5" x14ac:dyDescent="0.25">
      <c r="A560" s="2" t="s">
        <v>618</v>
      </c>
      <c r="B560" t="s">
        <v>274</v>
      </c>
      <c r="C560"/>
      <c r="D560"/>
      <c r="E560"/>
    </row>
    <row r="561" spans="1:5" x14ac:dyDescent="0.25">
      <c r="A561" s="2" t="s">
        <v>619</v>
      </c>
      <c r="B561"/>
      <c r="C561"/>
      <c r="D561"/>
      <c r="E561"/>
    </row>
    <row r="562" spans="1:5" x14ac:dyDescent="0.25">
      <c r="A562" s="2" t="s">
        <v>145</v>
      </c>
      <c r="B562"/>
      <c r="C562"/>
      <c r="D562"/>
      <c r="E562"/>
    </row>
    <row r="563" spans="1:5" x14ac:dyDescent="0.25">
      <c r="B563"/>
      <c r="C563"/>
      <c r="D563"/>
      <c r="E563"/>
    </row>
    <row r="564" spans="1:5" x14ac:dyDescent="0.25">
      <c r="A564" s="2" t="s">
        <v>133</v>
      </c>
      <c r="B564" t="s">
        <v>127</v>
      </c>
      <c r="C564" t="s">
        <v>128</v>
      </c>
      <c r="D564" t="s">
        <v>129</v>
      </c>
      <c r="E564" t="s">
        <v>130</v>
      </c>
    </row>
    <row r="565" spans="1:5" x14ac:dyDescent="0.25">
      <c r="A565" s="2" t="s">
        <v>620</v>
      </c>
      <c r="B565" t="s">
        <v>135</v>
      </c>
      <c r="C565">
        <v>1.1000000000000001</v>
      </c>
      <c r="D565">
        <v>4.7699999999999996</v>
      </c>
      <c r="E565">
        <f>ROUND((C565*D565),4)</f>
        <v>5.2469999999999999</v>
      </c>
    </row>
    <row r="566" spans="1:5" x14ac:dyDescent="0.25">
      <c r="A566" s="2" t="s">
        <v>621</v>
      </c>
      <c r="B566" t="s">
        <v>135</v>
      </c>
      <c r="C566">
        <v>1.1000000000000001</v>
      </c>
      <c r="D566">
        <v>6.49</v>
      </c>
      <c r="E566">
        <f>ROUND((C566*D566),4)</f>
        <v>7.1390000000000002</v>
      </c>
    </row>
    <row r="567" spans="1:5" x14ac:dyDescent="0.25">
      <c r="A567" s="2" t="s">
        <v>132</v>
      </c>
      <c r="B567" t="s">
        <v>9</v>
      </c>
      <c r="C567" t="s">
        <v>9</v>
      </c>
      <c r="D567" t="s">
        <v>9</v>
      </c>
      <c r="E567">
        <f>SUM(E565:E566)</f>
        <v>12.385999999999999</v>
      </c>
    </row>
    <row r="568" spans="1:5" x14ac:dyDescent="0.25">
      <c r="B568"/>
      <c r="C568"/>
      <c r="D568"/>
      <c r="E568"/>
    </row>
    <row r="569" spans="1:5" x14ac:dyDescent="0.25">
      <c r="A569" s="2" t="s">
        <v>137</v>
      </c>
      <c r="B569" t="s">
        <v>127</v>
      </c>
      <c r="C569" t="s">
        <v>128</v>
      </c>
      <c r="D569" t="s">
        <v>129</v>
      </c>
      <c r="E569" t="s">
        <v>130</v>
      </c>
    </row>
    <row r="570" spans="1:5" x14ac:dyDescent="0.25">
      <c r="A570" s="2" t="s">
        <v>622</v>
      </c>
      <c r="B570" t="s">
        <v>141</v>
      </c>
      <c r="C570">
        <v>1</v>
      </c>
      <c r="D570">
        <v>91.17</v>
      </c>
      <c r="E570">
        <f>ROUND((C570*D570),4)</f>
        <v>91.17</v>
      </c>
    </row>
    <row r="571" spans="1:5" x14ac:dyDescent="0.25">
      <c r="A571" s="2" t="s">
        <v>132</v>
      </c>
      <c r="B571" t="s">
        <v>9</v>
      </c>
      <c r="C571" t="s">
        <v>9</v>
      </c>
      <c r="D571" t="s">
        <v>9</v>
      </c>
      <c r="E571">
        <f>SUM(E570:E570)</f>
        <v>91.17</v>
      </c>
    </row>
    <row r="572" spans="1:5" x14ac:dyDescent="0.25">
      <c r="B572"/>
      <c r="C572"/>
      <c r="D572"/>
      <c r="E572"/>
    </row>
    <row r="573" spans="1:5" x14ac:dyDescent="0.25">
      <c r="A573" s="2" t="s">
        <v>142</v>
      </c>
      <c r="B573" t="s">
        <v>9</v>
      </c>
      <c r="C573" t="s">
        <v>9</v>
      </c>
      <c r="D573" t="s">
        <v>9</v>
      </c>
      <c r="E573">
        <f>E567+E571</f>
        <v>103.556</v>
      </c>
    </row>
    <row r="574" spans="1:5" x14ac:dyDescent="0.25">
      <c r="A574" s="2" t="s">
        <v>143</v>
      </c>
      <c r="B574" t="s">
        <v>9</v>
      </c>
      <c r="C574" t="s">
        <v>9</v>
      </c>
      <c r="D574" s="271">
        <v>0</v>
      </c>
      <c r="E574">
        <f>ROUND((E573*D574),4)</f>
        <v>0</v>
      </c>
    </row>
    <row r="575" spans="1:5" x14ac:dyDescent="0.25">
      <c r="A575" s="2" t="s">
        <v>144</v>
      </c>
      <c r="B575" t="s">
        <v>9</v>
      </c>
      <c r="C575" t="s">
        <v>9</v>
      </c>
      <c r="D575" t="s">
        <v>9</v>
      </c>
      <c r="E575">
        <f>SUM(E573:E574)</f>
        <v>103.556</v>
      </c>
    </row>
    <row r="576" spans="1:5" x14ac:dyDescent="0.25">
      <c r="B576"/>
      <c r="C576"/>
      <c r="D576"/>
      <c r="E576"/>
    </row>
    <row r="577" spans="1:5" x14ac:dyDescent="0.25">
      <c r="A577" s="2" t="s">
        <v>623</v>
      </c>
      <c r="B577" t="s">
        <v>277</v>
      </c>
      <c r="C577"/>
      <c r="D577"/>
      <c r="E577"/>
    </row>
    <row r="578" spans="1:5" x14ac:dyDescent="0.25">
      <c r="A578" s="2" t="s">
        <v>624</v>
      </c>
      <c r="B578"/>
      <c r="C578"/>
      <c r="D578"/>
      <c r="E578"/>
    </row>
    <row r="579" spans="1:5" x14ac:dyDescent="0.25">
      <c r="A579" s="2" t="s">
        <v>145</v>
      </c>
      <c r="B579"/>
      <c r="C579"/>
      <c r="D579"/>
      <c r="E579"/>
    </row>
    <row r="580" spans="1:5" x14ac:dyDescent="0.25">
      <c r="B580"/>
      <c r="C580"/>
      <c r="D580"/>
      <c r="E580"/>
    </row>
    <row r="581" spans="1:5" x14ac:dyDescent="0.25">
      <c r="A581" s="2" t="s">
        <v>133</v>
      </c>
      <c r="B581" t="s">
        <v>127</v>
      </c>
      <c r="C581" t="s">
        <v>128</v>
      </c>
      <c r="D581" t="s">
        <v>129</v>
      </c>
      <c r="E581" t="s">
        <v>130</v>
      </c>
    </row>
    <row r="582" spans="1:5" x14ac:dyDescent="0.25">
      <c r="A582" s="2" t="s">
        <v>620</v>
      </c>
      <c r="B582" t="s">
        <v>135</v>
      </c>
      <c r="C582">
        <v>1.1000000000000001</v>
      </c>
      <c r="D582">
        <v>4.7699999999999996</v>
      </c>
      <c r="E582">
        <f>ROUND((C582*D582),4)</f>
        <v>5.2469999999999999</v>
      </c>
    </row>
    <row r="583" spans="1:5" x14ac:dyDescent="0.25">
      <c r="A583" s="2" t="s">
        <v>621</v>
      </c>
      <c r="B583" t="s">
        <v>135</v>
      </c>
      <c r="C583">
        <v>1.1000000000000001</v>
      </c>
      <c r="D583">
        <v>6.49</v>
      </c>
      <c r="E583">
        <f>ROUND((C583*D583),4)</f>
        <v>7.1390000000000002</v>
      </c>
    </row>
    <row r="584" spans="1:5" x14ac:dyDescent="0.25">
      <c r="A584" s="2" t="s">
        <v>132</v>
      </c>
      <c r="B584" t="s">
        <v>9</v>
      </c>
      <c r="C584" t="s">
        <v>9</v>
      </c>
      <c r="D584" t="s">
        <v>9</v>
      </c>
      <c r="E584">
        <f>SUM(E582:E583)</f>
        <v>12.385999999999999</v>
      </c>
    </row>
    <row r="585" spans="1:5" x14ac:dyDescent="0.25">
      <c r="B585"/>
      <c r="C585"/>
      <c r="D585"/>
      <c r="E585"/>
    </row>
    <row r="586" spans="1:5" x14ac:dyDescent="0.25">
      <c r="A586" s="2" t="s">
        <v>137</v>
      </c>
      <c r="B586" t="s">
        <v>127</v>
      </c>
      <c r="C586" t="s">
        <v>128</v>
      </c>
      <c r="D586" t="s">
        <v>129</v>
      </c>
      <c r="E586" t="s">
        <v>130</v>
      </c>
    </row>
    <row r="587" spans="1:5" x14ac:dyDescent="0.25">
      <c r="A587" s="2" t="s">
        <v>625</v>
      </c>
      <c r="B587" t="s">
        <v>141</v>
      </c>
      <c r="C587">
        <v>1</v>
      </c>
      <c r="D587">
        <v>58.93</v>
      </c>
      <c r="E587">
        <f>ROUND((C587*D587),4)</f>
        <v>58.93</v>
      </c>
    </row>
    <row r="588" spans="1:5" x14ac:dyDescent="0.25">
      <c r="A588" s="2" t="s">
        <v>132</v>
      </c>
      <c r="B588" t="s">
        <v>9</v>
      </c>
      <c r="C588" t="s">
        <v>9</v>
      </c>
      <c r="D588" t="s">
        <v>9</v>
      </c>
      <c r="E588">
        <f>SUM(E587:E587)</f>
        <v>58.93</v>
      </c>
    </row>
    <row r="589" spans="1:5" x14ac:dyDescent="0.25">
      <c r="B589"/>
      <c r="C589"/>
      <c r="D589"/>
      <c r="E589"/>
    </row>
    <row r="590" spans="1:5" x14ac:dyDescent="0.25">
      <c r="A590" s="2" t="s">
        <v>142</v>
      </c>
      <c r="B590" t="s">
        <v>9</v>
      </c>
      <c r="C590" t="s">
        <v>9</v>
      </c>
      <c r="D590" t="s">
        <v>9</v>
      </c>
      <c r="E590">
        <f>E584+E588</f>
        <v>71.316000000000003</v>
      </c>
    </row>
    <row r="591" spans="1:5" x14ac:dyDescent="0.25">
      <c r="A591" s="2" t="s">
        <v>143</v>
      </c>
      <c r="B591" t="s">
        <v>9</v>
      </c>
      <c r="C591" t="s">
        <v>9</v>
      </c>
      <c r="D591" s="271">
        <v>0</v>
      </c>
      <c r="E591">
        <f>ROUND((E590*D591),4)</f>
        <v>0</v>
      </c>
    </row>
    <row r="592" spans="1:5" x14ac:dyDescent="0.25">
      <c r="A592" s="2" t="s">
        <v>144</v>
      </c>
      <c r="B592" t="s">
        <v>9</v>
      </c>
      <c r="C592" t="s">
        <v>9</v>
      </c>
      <c r="D592" t="s">
        <v>9</v>
      </c>
      <c r="E592">
        <f>SUM(E590:E591)</f>
        <v>71.316000000000003</v>
      </c>
    </row>
    <row r="593" spans="1:5" x14ac:dyDescent="0.25">
      <c r="B593"/>
      <c r="C593"/>
      <c r="D593"/>
      <c r="E593"/>
    </row>
    <row r="594" spans="1:5" x14ac:dyDescent="0.25">
      <c r="A594" s="2" t="s">
        <v>626</v>
      </c>
      <c r="B594" t="s">
        <v>280</v>
      </c>
      <c r="C594"/>
      <c r="D594"/>
      <c r="E594"/>
    </row>
    <row r="595" spans="1:5" x14ac:dyDescent="0.25">
      <c r="A595" s="2" t="s">
        <v>627</v>
      </c>
      <c r="B595"/>
      <c r="C595"/>
      <c r="D595"/>
      <c r="E595"/>
    </row>
    <row r="596" spans="1:5" x14ac:dyDescent="0.25">
      <c r="A596" s="2" t="s">
        <v>145</v>
      </c>
      <c r="B596"/>
      <c r="C596"/>
      <c r="D596"/>
      <c r="E596"/>
    </row>
    <row r="597" spans="1:5" x14ac:dyDescent="0.25">
      <c r="B597"/>
      <c r="C597"/>
      <c r="D597"/>
      <c r="E597"/>
    </row>
    <row r="598" spans="1:5" x14ac:dyDescent="0.25">
      <c r="A598" s="2" t="s">
        <v>137</v>
      </c>
      <c r="B598" t="s">
        <v>127</v>
      </c>
      <c r="C598" t="s">
        <v>128</v>
      </c>
      <c r="D598" t="s">
        <v>129</v>
      </c>
      <c r="E598" t="s">
        <v>130</v>
      </c>
    </row>
    <row r="599" spans="1:5" x14ac:dyDescent="0.25">
      <c r="A599" s="2" t="s">
        <v>628</v>
      </c>
      <c r="B599" t="s">
        <v>141</v>
      </c>
      <c r="C599">
        <v>1</v>
      </c>
      <c r="D599">
        <v>2.36</v>
      </c>
      <c r="E599">
        <f>ROUND((C599*D599),4)</f>
        <v>2.36</v>
      </c>
    </row>
    <row r="600" spans="1:5" x14ac:dyDescent="0.25">
      <c r="A600" s="2" t="s">
        <v>132</v>
      </c>
      <c r="B600" t="s">
        <v>9</v>
      </c>
      <c r="C600" t="s">
        <v>9</v>
      </c>
      <c r="D600" t="s">
        <v>9</v>
      </c>
      <c r="E600">
        <f>SUM(E599:E599)</f>
        <v>2.36</v>
      </c>
    </row>
    <row r="601" spans="1:5" x14ac:dyDescent="0.25">
      <c r="B601"/>
      <c r="C601"/>
      <c r="D601"/>
      <c r="E601"/>
    </row>
    <row r="602" spans="1:5" x14ac:dyDescent="0.25">
      <c r="A602" s="2" t="s">
        <v>142</v>
      </c>
      <c r="B602" t="s">
        <v>9</v>
      </c>
      <c r="C602" t="s">
        <v>9</v>
      </c>
      <c r="D602" t="s">
        <v>9</v>
      </c>
      <c r="E602">
        <f>E600</f>
        <v>2.36</v>
      </c>
    </row>
    <row r="603" spans="1:5" x14ac:dyDescent="0.25">
      <c r="A603" s="2" t="s">
        <v>143</v>
      </c>
      <c r="B603" t="s">
        <v>9</v>
      </c>
      <c r="C603" t="s">
        <v>9</v>
      </c>
      <c r="D603" s="271">
        <v>0</v>
      </c>
      <c r="E603">
        <f>ROUND((E602*D603),4)</f>
        <v>0</v>
      </c>
    </row>
    <row r="604" spans="1:5" x14ac:dyDescent="0.25">
      <c r="A604" s="2" t="s">
        <v>144</v>
      </c>
      <c r="B604" t="s">
        <v>9</v>
      </c>
      <c r="C604" t="s">
        <v>9</v>
      </c>
      <c r="D604" t="s">
        <v>9</v>
      </c>
      <c r="E604">
        <f>SUM(E602:E603)</f>
        <v>2.36</v>
      </c>
    </row>
    <row r="605" spans="1:5" x14ac:dyDescent="0.25">
      <c r="B605"/>
      <c r="C605"/>
      <c r="D605"/>
      <c r="E605"/>
    </row>
    <row r="606" spans="1:5" x14ac:dyDescent="0.25">
      <c r="A606" s="2" t="s">
        <v>629</v>
      </c>
      <c r="B606" t="s">
        <v>284</v>
      </c>
      <c r="C606"/>
      <c r="D606"/>
      <c r="E606"/>
    </row>
    <row r="607" spans="1:5" ht="30" x14ac:dyDescent="0.25">
      <c r="A607" s="2" t="s">
        <v>630</v>
      </c>
      <c r="B607"/>
      <c r="C607"/>
      <c r="D607"/>
      <c r="E607"/>
    </row>
    <row r="608" spans="1:5" x14ac:dyDescent="0.25">
      <c r="A608" s="2" t="s">
        <v>631</v>
      </c>
      <c r="B608"/>
      <c r="C608"/>
      <c r="D608"/>
      <c r="E608"/>
    </row>
    <row r="609" spans="1:5" x14ac:dyDescent="0.25">
      <c r="B609"/>
      <c r="C609"/>
      <c r="D609"/>
      <c r="E609"/>
    </row>
    <row r="610" spans="1:5" x14ac:dyDescent="0.25">
      <c r="A610" s="2" t="s">
        <v>137</v>
      </c>
      <c r="B610" t="s">
        <v>127</v>
      </c>
      <c r="C610" t="s">
        <v>128</v>
      </c>
      <c r="D610" t="s">
        <v>129</v>
      </c>
      <c r="E610" t="s">
        <v>130</v>
      </c>
    </row>
    <row r="611" spans="1:5" ht="30" x14ac:dyDescent="0.25">
      <c r="A611" s="2" t="s">
        <v>632</v>
      </c>
      <c r="B611" t="s">
        <v>151</v>
      </c>
      <c r="C611">
        <v>1</v>
      </c>
      <c r="D611">
        <v>17.989999999999998</v>
      </c>
      <c r="E611">
        <f>ROUND((C611*D611),4)</f>
        <v>17.989999999999998</v>
      </c>
    </row>
    <row r="612" spans="1:5" x14ac:dyDescent="0.25">
      <c r="A612" s="2" t="s">
        <v>132</v>
      </c>
      <c r="B612" t="s">
        <v>9</v>
      </c>
      <c r="C612" t="s">
        <v>9</v>
      </c>
      <c r="D612" t="s">
        <v>9</v>
      </c>
      <c r="E612">
        <f>SUM(E611:E611)</f>
        <v>17.989999999999998</v>
      </c>
    </row>
    <row r="613" spans="1:5" x14ac:dyDescent="0.25">
      <c r="B613"/>
      <c r="C613"/>
      <c r="D613"/>
      <c r="E613"/>
    </row>
    <row r="614" spans="1:5" x14ac:dyDescent="0.25">
      <c r="A614" s="2" t="s">
        <v>142</v>
      </c>
      <c r="B614" t="s">
        <v>9</v>
      </c>
      <c r="C614" t="s">
        <v>9</v>
      </c>
      <c r="D614" t="s">
        <v>9</v>
      </c>
      <c r="E614">
        <f>E612</f>
        <v>17.989999999999998</v>
      </c>
    </row>
    <row r="615" spans="1:5" x14ac:dyDescent="0.25">
      <c r="A615" s="2" t="s">
        <v>143</v>
      </c>
      <c r="B615" t="s">
        <v>9</v>
      </c>
      <c r="C615" t="s">
        <v>9</v>
      </c>
      <c r="D615" s="271">
        <v>0</v>
      </c>
      <c r="E615">
        <f>ROUND((E614*D615),4)</f>
        <v>0</v>
      </c>
    </row>
    <row r="616" spans="1:5" x14ac:dyDescent="0.25">
      <c r="A616" s="2" t="s">
        <v>144</v>
      </c>
      <c r="B616" t="s">
        <v>9</v>
      </c>
      <c r="C616" t="s">
        <v>9</v>
      </c>
      <c r="D616" t="s">
        <v>9</v>
      </c>
      <c r="E616">
        <f>SUM(E614:E615)</f>
        <v>17.989999999999998</v>
      </c>
    </row>
    <row r="617" spans="1:5" x14ac:dyDescent="0.25">
      <c r="B617"/>
      <c r="C617"/>
      <c r="D617"/>
      <c r="E617"/>
    </row>
    <row r="618" spans="1:5" x14ac:dyDescent="0.25">
      <c r="A618" s="2" t="s">
        <v>633</v>
      </c>
      <c r="B618" t="s">
        <v>289</v>
      </c>
      <c r="C618"/>
      <c r="D618"/>
      <c r="E618"/>
    </row>
    <row r="619" spans="1:5" ht="45" x14ac:dyDescent="0.25">
      <c r="A619" s="2" t="s">
        <v>634</v>
      </c>
      <c r="B619"/>
      <c r="C619"/>
      <c r="D619"/>
      <c r="E619"/>
    </row>
    <row r="620" spans="1:5" x14ac:dyDescent="0.25">
      <c r="A620" s="2" t="s">
        <v>145</v>
      </c>
      <c r="B620"/>
      <c r="C620"/>
      <c r="D620"/>
      <c r="E620"/>
    </row>
    <row r="621" spans="1:5" x14ac:dyDescent="0.25">
      <c r="B621"/>
      <c r="C621"/>
      <c r="D621"/>
      <c r="E621"/>
    </row>
    <row r="622" spans="1:5" x14ac:dyDescent="0.25">
      <c r="A622" s="2" t="s">
        <v>137</v>
      </c>
      <c r="B622" t="s">
        <v>127</v>
      </c>
      <c r="C622" t="s">
        <v>128</v>
      </c>
      <c r="D622" t="s">
        <v>129</v>
      </c>
      <c r="E622" t="s">
        <v>130</v>
      </c>
    </row>
    <row r="623" spans="1:5" ht="45" x14ac:dyDescent="0.25">
      <c r="A623" s="2" t="s">
        <v>635</v>
      </c>
      <c r="B623" t="s">
        <v>141</v>
      </c>
      <c r="C623">
        <v>1</v>
      </c>
      <c r="D623" s="1">
        <v>3281.51</v>
      </c>
      <c r="E623">
        <f>ROUND((C623*D623),4)</f>
        <v>3281.51</v>
      </c>
    </row>
    <row r="624" spans="1:5" x14ac:dyDescent="0.25">
      <c r="A624" s="2" t="s">
        <v>132</v>
      </c>
      <c r="B624" t="s">
        <v>9</v>
      </c>
      <c r="C624" t="s">
        <v>9</v>
      </c>
      <c r="D624" t="s">
        <v>9</v>
      </c>
      <c r="E624">
        <f>SUM(E623:E623)</f>
        <v>3281.51</v>
      </c>
    </row>
    <row r="625" spans="1:5" x14ac:dyDescent="0.25">
      <c r="B625"/>
      <c r="C625"/>
      <c r="D625"/>
      <c r="E625"/>
    </row>
    <row r="626" spans="1:5" x14ac:dyDescent="0.25">
      <c r="A626" s="2" t="s">
        <v>142</v>
      </c>
      <c r="B626" t="s">
        <v>9</v>
      </c>
      <c r="C626" t="s">
        <v>9</v>
      </c>
      <c r="D626" t="s">
        <v>9</v>
      </c>
      <c r="E626">
        <f>E624</f>
        <v>3281.51</v>
      </c>
    </row>
    <row r="627" spans="1:5" x14ac:dyDescent="0.25">
      <c r="A627" s="2" t="s">
        <v>143</v>
      </c>
      <c r="B627" t="s">
        <v>9</v>
      </c>
      <c r="C627" t="s">
        <v>9</v>
      </c>
      <c r="D627" s="271">
        <v>0</v>
      </c>
      <c r="E627">
        <f>ROUND((E626*D627),4)</f>
        <v>0</v>
      </c>
    </row>
    <row r="628" spans="1:5" x14ac:dyDescent="0.25">
      <c r="A628" s="2" t="s">
        <v>144</v>
      </c>
      <c r="B628" t="s">
        <v>9</v>
      </c>
      <c r="C628" t="s">
        <v>9</v>
      </c>
      <c r="D628" t="s">
        <v>9</v>
      </c>
      <c r="E628">
        <f>SUM(E626:E627)</f>
        <v>3281.51</v>
      </c>
    </row>
    <row r="629" spans="1:5" x14ac:dyDescent="0.25">
      <c r="B629"/>
      <c r="C629"/>
      <c r="D629"/>
      <c r="E629"/>
    </row>
    <row r="630" spans="1:5" x14ac:dyDescent="0.25">
      <c r="A630" s="2" t="s">
        <v>636</v>
      </c>
      <c r="B630" t="s">
        <v>293</v>
      </c>
      <c r="C630"/>
      <c r="D630"/>
      <c r="E630"/>
    </row>
    <row r="631" spans="1:5" ht="30" x14ac:dyDescent="0.25">
      <c r="A631" s="2" t="s">
        <v>637</v>
      </c>
      <c r="B631"/>
      <c r="C631"/>
      <c r="D631"/>
      <c r="E631"/>
    </row>
    <row r="632" spans="1:5" x14ac:dyDescent="0.25">
      <c r="A632" s="2" t="s">
        <v>145</v>
      </c>
      <c r="B632"/>
      <c r="C632"/>
      <c r="D632"/>
      <c r="E632"/>
    </row>
    <row r="633" spans="1:5" x14ac:dyDescent="0.25">
      <c r="B633"/>
      <c r="C633"/>
      <c r="D633"/>
      <c r="E633"/>
    </row>
    <row r="634" spans="1:5" x14ac:dyDescent="0.25">
      <c r="A634" s="2" t="s">
        <v>137</v>
      </c>
      <c r="B634" t="s">
        <v>127</v>
      </c>
      <c r="C634" t="s">
        <v>128</v>
      </c>
      <c r="D634" t="s">
        <v>129</v>
      </c>
      <c r="E634" t="s">
        <v>130</v>
      </c>
    </row>
    <row r="635" spans="1:5" ht="30" x14ac:dyDescent="0.25">
      <c r="A635" s="2" t="s">
        <v>638</v>
      </c>
      <c r="B635" t="s">
        <v>141</v>
      </c>
      <c r="C635">
        <v>1</v>
      </c>
      <c r="D635">
        <v>189.64</v>
      </c>
      <c r="E635">
        <f>ROUND((C635*D635),4)</f>
        <v>189.64</v>
      </c>
    </row>
    <row r="636" spans="1:5" x14ac:dyDescent="0.25">
      <c r="A636" s="2" t="s">
        <v>132</v>
      </c>
      <c r="B636" t="s">
        <v>9</v>
      </c>
      <c r="C636" t="s">
        <v>9</v>
      </c>
      <c r="D636" t="s">
        <v>9</v>
      </c>
      <c r="E636">
        <f>SUM(E635:E635)</f>
        <v>189.64</v>
      </c>
    </row>
    <row r="637" spans="1:5" x14ac:dyDescent="0.25">
      <c r="B637"/>
      <c r="C637"/>
      <c r="D637"/>
      <c r="E637"/>
    </row>
    <row r="638" spans="1:5" x14ac:dyDescent="0.25">
      <c r="A638" s="2" t="s">
        <v>142</v>
      </c>
      <c r="B638" t="s">
        <v>9</v>
      </c>
      <c r="C638" t="s">
        <v>9</v>
      </c>
      <c r="D638" t="s">
        <v>9</v>
      </c>
      <c r="E638">
        <f>E636</f>
        <v>189.64</v>
      </c>
    </row>
    <row r="639" spans="1:5" x14ac:dyDescent="0.25">
      <c r="A639" s="2" t="s">
        <v>143</v>
      </c>
      <c r="B639" t="s">
        <v>9</v>
      </c>
      <c r="C639" t="s">
        <v>9</v>
      </c>
      <c r="D639" s="271">
        <v>0</v>
      </c>
      <c r="E639">
        <f>ROUND((E638*D639),4)</f>
        <v>0</v>
      </c>
    </row>
    <row r="640" spans="1:5" x14ac:dyDescent="0.25">
      <c r="A640" s="2" t="s">
        <v>144</v>
      </c>
      <c r="B640" t="s">
        <v>9</v>
      </c>
      <c r="C640" t="s">
        <v>9</v>
      </c>
      <c r="D640" t="s">
        <v>9</v>
      </c>
      <c r="E640">
        <f>SUM(E638:E639)</f>
        <v>189.64</v>
      </c>
    </row>
    <row r="641" spans="1:5" x14ac:dyDescent="0.25">
      <c r="B641"/>
      <c r="C641"/>
      <c r="D641"/>
      <c r="E641"/>
    </row>
    <row r="642" spans="1:5" x14ac:dyDescent="0.25">
      <c r="A642" s="2" t="s">
        <v>639</v>
      </c>
      <c r="B642" t="s">
        <v>297</v>
      </c>
      <c r="C642"/>
      <c r="D642"/>
      <c r="E642"/>
    </row>
    <row r="643" spans="1:5" ht="30" x14ac:dyDescent="0.25">
      <c r="A643" s="2" t="s">
        <v>640</v>
      </c>
      <c r="B643"/>
      <c r="C643"/>
      <c r="D643"/>
      <c r="E643"/>
    </row>
    <row r="644" spans="1:5" x14ac:dyDescent="0.25">
      <c r="A644" s="2" t="s">
        <v>166</v>
      </c>
      <c r="B644"/>
      <c r="C644"/>
      <c r="D644"/>
      <c r="E644"/>
    </row>
    <row r="645" spans="1:5" x14ac:dyDescent="0.25">
      <c r="B645"/>
      <c r="C645"/>
      <c r="D645"/>
      <c r="E645"/>
    </row>
    <row r="646" spans="1:5" x14ac:dyDescent="0.25">
      <c r="A646" s="2" t="s">
        <v>133</v>
      </c>
      <c r="B646" t="s">
        <v>127</v>
      </c>
      <c r="C646" t="s">
        <v>128</v>
      </c>
      <c r="D646" t="s">
        <v>129</v>
      </c>
      <c r="E646" t="s">
        <v>130</v>
      </c>
    </row>
    <row r="647" spans="1:5" x14ac:dyDescent="0.25">
      <c r="A647" s="2" t="s">
        <v>620</v>
      </c>
      <c r="B647" t="s">
        <v>135</v>
      </c>
      <c r="C647">
        <v>1.3</v>
      </c>
      <c r="D647">
        <v>4.7699999999999996</v>
      </c>
      <c r="E647">
        <f>ROUND((C647*D647),4)</f>
        <v>6.2009999999999996</v>
      </c>
    </row>
    <row r="648" spans="1:5" x14ac:dyDescent="0.25">
      <c r="A648" s="2" t="s">
        <v>621</v>
      </c>
      <c r="B648" t="s">
        <v>135</v>
      </c>
      <c r="C648">
        <v>1.3</v>
      </c>
      <c r="D648">
        <v>6.49</v>
      </c>
      <c r="E648">
        <f>ROUND((C648*D648),4)</f>
        <v>8.4369999999999994</v>
      </c>
    </row>
    <row r="649" spans="1:5" x14ac:dyDescent="0.25">
      <c r="A649" s="2" t="s">
        <v>132</v>
      </c>
      <c r="B649" t="s">
        <v>9</v>
      </c>
      <c r="C649" t="s">
        <v>9</v>
      </c>
      <c r="D649" t="s">
        <v>9</v>
      </c>
      <c r="E649">
        <f>SUM(E647:E648)</f>
        <v>14.637999999999998</v>
      </c>
    </row>
    <row r="650" spans="1:5" x14ac:dyDescent="0.25">
      <c r="B650"/>
      <c r="C650"/>
      <c r="D650"/>
      <c r="E650"/>
    </row>
    <row r="651" spans="1:5" x14ac:dyDescent="0.25">
      <c r="A651" s="2" t="s">
        <v>137</v>
      </c>
      <c r="B651" t="s">
        <v>127</v>
      </c>
      <c r="C651" t="s">
        <v>128</v>
      </c>
      <c r="D651" t="s">
        <v>129</v>
      </c>
      <c r="E651" t="s">
        <v>130</v>
      </c>
    </row>
    <row r="652" spans="1:5" x14ac:dyDescent="0.25">
      <c r="A652" s="2" t="s">
        <v>641</v>
      </c>
      <c r="B652" t="s">
        <v>149</v>
      </c>
      <c r="C652">
        <v>1.75</v>
      </c>
      <c r="D652">
        <v>36.75</v>
      </c>
      <c r="E652">
        <f>ROUND((C652*D652),4)</f>
        <v>64.3125</v>
      </c>
    </row>
    <row r="653" spans="1:5" x14ac:dyDescent="0.25">
      <c r="A653" s="2" t="s">
        <v>132</v>
      </c>
      <c r="B653" t="s">
        <v>9</v>
      </c>
      <c r="C653" t="s">
        <v>9</v>
      </c>
      <c r="D653" t="s">
        <v>9</v>
      </c>
      <c r="E653">
        <f>SUM(E652:E652)</f>
        <v>64.3125</v>
      </c>
    </row>
    <row r="654" spans="1:5" x14ac:dyDescent="0.25">
      <c r="B654"/>
      <c r="C654"/>
      <c r="D654"/>
      <c r="E654"/>
    </row>
    <row r="655" spans="1:5" x14ac:dyDescent="0.25">
      <c r="A655" s="2" t="s">
        <v>142</v>
      </c>
      <c r="B655" t="s">
        <v>9</v>
      </c>
      <c r="C655" t="s">
        <v>9</v>
      </c>
      <c r="D655" t="s">
        <v>9</v>
      </c>
      <c r="E655">
        <f>E649+E653</f>
        <v>78.950500000000005</v>
      </c>
    </row>
    <row r="656" spans="1:5" x14ac:dyDescent="0.25">
      <c r="A656" s="2" t="s">
        <v>143</v>
      </c>
      <c r="B656" t="s">
        <v>9</v>
      </c>
      <c r="C656" t="s">
        <v>9</v>
      </c>
      <c r="D656" s="271">
        <v>0</v>
      </c>
      <c r="E656">
        <f>ROUND((E655*D656),4)</f>
        <v>0</v>
      </c>
    </row>
    <row r="657" spans="1:5" x14ac:dyDescent="0.25">
      <c r="A657" s="2" t="s">
        <v>144</v>
      </c>
      <c r="B657" t="s">
        <v>9</v>
      </c>
      <c r="C657" t="s">
        <v>9</v>
      </c>
      <c r="D657" t="s">
        <v>9</v>
      </c>
      <c r="E657">
        <f>SUM(E655:E656)</f>
        <v>78.950500000000005</v>
      </c>
    </row>
    <row r="658" spans="1:5" x14ac:dyDescent="0.25">
      <c r="B658"/>
      <c r="C658"/>
      <c r="D658"/>
      <c r="E658"/>
    </row>
    <row r="659" spans="1:5" x14ac:dyDescent="0.25">
      <c r="A659" s="2" t="s">
        <v>642</v>
      </c>
      <c r="B659" t="s">
        <v>302</v>
      </c>
      <c r="C659"/>
      <c r="D659"/>
      <c r="E659"/>
    </row>
    <row r="660" spans="1:5" x14ac:dyDescent="0.25">
      <c r="A660" s="2" t="s">
        <v>643</v>
      </c>
      <c r="B660"/>
      <c r="C660"/>
      <c r="D660"/>
      <c r="E660"/>
    </row>
    <row r="661" spans="1:5" x14ac:dyDescent="0.25">
      <c r="A661" s="2" t="s">
        <v>145</v>
      </c>
      <c r="B661"/>
      <c r="C661"/>
      <c r="D661"/>
      <c r="E661"/>
    </row>
    <row r="662" spans="1:5" x14ac:dyDescent="0.25">
      <c r="B662"/>
      <c r="C662"/>
      <c r="D662"/>
      <c r="E662"/>
    </row>
    <row r="663" spans="1:5" x14ac:dyDescent="0.25">
      <c r="A663" s="2" t="s">
        <v>133</v>
      </c>
      <c r="B663" t="s">
        <v>127</v>
      </c>
      <c r="C663" t="s">
        <v>128</v>
      </c>
      <c r="D663" t="s">
        <v>129</v>
      </c>
      <c r="E663" t="s">
        <v>130</v>
      </c>
    </row>
    <row r="664" spans="1:5" x14ac:dyDescent="0.25">
      <c r="A664" s="2" t="s">
        <v>620</v>
      </c>
      <c r="B664" t="s">
        <v>135</v>
      </c>
      <c r="C664">
        <v>0.75</v>
      </c>
      <c r="D664">
        <v>4.7699999999999996</v>
      </c>
      <c r="E664">
        <f>ROUND((C664*D664),4)</f>
        <v>3.5775000000000001</v>
      </c>
    </row>
    <row r="665" spans="1:5" x14ac:dyDescent="0.25">
      <c r="A665" s="2" t="s">
        <v>621</v>
      </c>
      <c r="B665" t="s">
        <v>135</v>
      </c>
      <c r="C665">
        <v>0.75</v>
      </c>
      <c r="D665">
        <v>6.49</v>
      </c>
      <c r="E665">
        <f>ROUND((C665*D665),4)</f>
        <v>4.8674999999999997</v>
      </c>
    </row>
    <row r="666" spans="1:5" x14ac:dyDescent="0.25">
      <c r="A666" s="2" t="s">
        <v>132</v>
      </c>
      <c r="B666" t="s">
        <v>9</v>
      </c>
      <c r="C666" t="s">
        <v>9</v>
      </c>
      <c r="D666" t="s">
        <v>9</v>
      </c>
      <c r="E666">
        <f>SUM(E664:E665)</f>
        <v>8.4450000000000003</v>
      </c>
    </row>
    <row r="667" spans="1:5" x14ac:dyDescent="0.25">
      <c r="B667"/>
      <c r="C667"/>
      <c r="D667"/>
      <c r="E667"/>
    </row>
    <row r="668" spans="1:5" x14ac:dyDescent="0.25">
      <c r="A668" s="2" t="s">
        <v>137</v>
      </c>
      <c r="B668" t="s">
        <v>127</v>
      </c>
      <c r="C668" t="s">
        <v>128</v>
      </c>
      <c r="D668" t="s">
        <v>129</v>
      </c>
      <c r="E668" t="s">
        <v>130</v>
      </c>
    </row>
    <row r="669" spans="1:5" x14ac:dyDescent="0.25">
      <c r="A669" s="2" t="s">
        <v>644</v>
      </c>
      <c r="B669" t="s">
        <v>141</v>
      </c>
      <c r="C669">
        <v>1</v>
      </c>
      <c r="D669">
        <v>43.59</v>
      </c>
      <c r="E669">
        <f>ROUND((C669*D669),4)</f>
        <v>43.59</v>
      </c>
    </row>
    <row r="670" spans="1:5" x14ac:dyDescent="0.25">
      <c r="A670" s="2" t="s">
        <v>132</v>
      </c>
      <c r="B670" t="s">
        <v>9</v>
      </c>
      <c r="C670" t="s">
        <v>9</v>
      </c>
      <c r="D670" t="s">
        <v>9</v>
      </c>
      <c r="E670">
        <f>SUM(E669:E669)</f>
        <v>43.59</v>
      </c>
    </row>
    <row r="671" spans="1:5" x14ac:dyDescent="0.25">
      <c r="B671"/>
      <c r="C671"/>
      <c r="D671"/>
      <c r="E671"/>
    </row>
    <row r="672" spans="1:5" x14ac:dyDescent="0.25">
      <c r="A672" s="2" t="s">
        <v>142</v>
      </c>
      <c r="B672" t="s">
        <v>9</v>
      </c>
      <c r="C672" t="s">
        <v>9</v>
      </c>
      <c r="D672" t="s">
        <v>9</v>
      </c>
      <c r="E672">
        <f>E666+E670</f>
        <v>52.035000000000004</v>
      </c>
    </row>
    <row r="673" spans="1:5" x14ac:dyDescent="0.25">
      <c r="A673" s="2" t="s">
        <v>143</v>
      </c>
      <c r="B673" t="s">
        <v>9</v>
      </c>
      <c r="C673" t="s">
        <v>9</v>
      </c>
      <c r="D673" s="271">
        <v>0</v>
      </c>
      <c r="E673">
        <f>ROUND((E672*D673),4)</f>
        <v>0</v>
      </c>
    </row>
    <row r="674" spans="1:5" x14ac:dyDescent="0.25">
      <c r="A674" s="2" t="s">
        <v>144</v>
      </c>
      <c r="B674" t="s">
        <v>9</v>
      </c>
      <c r="C674" t="s">
        <v>9</v>
      </c>
      <c r="D674" t="s">
        <v>9</v>
      </c>
      <c r="E674">
        <f>SUM(E672:E673)</f>
        <v>52.035000000000004</v>
      </c>
    </row>
    <row r="675" spans="1:5" x14ac:dyDescent="0.25">
      <c r="B675"/>
      <c r="C675"/>
      <c r="D675"/>
      <c r="E675"/>
    </row>
    <row r="676" spans="1:5" x14ac:dyDescent="0.25">
      <c r="A676" s="2" t="s">
        <v>519</v>
      </c>
      <c r="B676" t="s">
        <v>306</v>
      </c>
      <c r="C676"/>
      <c r="D676"/>
      <c r="E676"/>
    </row>
    <row r="677" spans="1:5" x14ac:dyDescent="0.25">
      <c r="A677" s="2" t="s">
        <v>645</v>
      </c>
      <c r="B677"/>
      <c r="C677"/>
      <c r="D677"/>
      <c r="E677"/>
    </row>
    <row r="678" spans="1:5" x14ac:dyDescent="0.25">
      <c r="A678" s="2" t="s">
        <v>145</v>
      </c>
      <c r="B678"/>
      <c r="C678"/>
      <c r="D678"/>
      <c r="E678"/>
    </row>
    <row r="679" spans="1:5" x14ac:dyDescent="0.25">
      <c r="B679"/>
      <c r="C679"/>
      <c r="D679"/>
      <c r="E679"/>
    </row>
    <row r="680" spans="1:5" x14ac:dyDescent="0.25">
      <c r="A680" s="2" t="s">
        <v>133</v>
      </c>
      <c r="B680" t="s">
        <v>127</v>
      </c>
      <c r="C680" t="s">
        <v>128</v>
      </c>
      <c r="D680" t="s">
        <v>129</v>
      </c>
      <c r="E680" t="s">
        <v>130</v>
      </c>
    </row>
    <row r="681" spans="1:5" x14ac:dyDescent="0.25">
      <c r="A681" s="2" t="s">
        <v>562</v>
      </c>
      <c r="B681" t="s">
        <v>135</v>
      </c>
      <c r="C681">
        <v>1</v>
      </c>
      <c r="D681">
        <v>8.66</v>
      </c>
      <c r="E681">
        <f>ROUND((C681*D681),4)</f>
        <v>8.66</v>
      </c>
    </row>
    <row r="682" spans="1:5" x14ac:dyDescent="0.25">
      <c r="A682" s="2" t="s">
        <v>563</v>
      </c>
      <c r="B682" t="s">
        <v>135</v>
      </c>
      <c r="C682">
        <v>1</v>
      </c>
      <c r="D682">
        <v>11.48</v>
      </c>
      <c r="E682">
        <f>ROUND((C682*D682),4)</f>
        <v>11.48</v>
      </c>
    </row>
    <row r="683" spans="1:5" x14ac:dyDescent="0.25">
      <c r="A683" s="2" t="s">
        <v>132</v>
      </c>
      <c r="B683" t="s">
        <v>9</v>
      </c>
      <c r="C683" t="s">
        <v>9</v>
      </c>
      <c r="D683" t="s">
        <v>9</v>
      </c>
      <c r="E683">
        <f>SUM(E681:E682)</f>
        <v>20.14</v>
      </c>
    </row>
    <row r="684" spans="1:5" x14ac:dyDescent="0.25">
      <c r="B684"/>
      <c r="C684"/>
      <c r="D684"/>
      <c r="E684"/>
    </row>
    <row r="685" spans="1:5" x14ac:dyDescent="0.25">
      <c r="A685" s="2" t="s">
        <v>137</v>
      </c>
      <c r="B685" t="s">
        <v>127</v>
      </c>
      <c r="C685" t="s">
        <v>128</v>
      </c>
      <c r="D685" t="s">
        <v>129</v>
      </c>
      <c r="E685" t="s">
        <v>130</v>
      </c>
    </row>
    <row r="686" spans="1:5" x14ac:dyDescent="0.25">
      <c r="A686" s="2" t="s">
        <v>531</v>
      </c>
      <c r="B686" t="s">
        <v>141</v>
      </c>
      <c r="C686">
        <v>5.7999999999999996E-3</v>
      </c>
      <c r="D686">
        <v>6.93</v>
      </c>
      <c r="E686">
        <f t="shared" ref="E686:E697" si="16">ROUND((C686*D686),4)</f>
        <v>4.02E-2</v>
      </c>
    </row>
    <row r="687" spans="1:5" x14ac:dyDescent="0.25">
      <c r="A687" s="2" t="s">
        <v>532</v>
      </c>
      <c r="B687" t="s">
        <v>172</v>
      </c>
      <c r="C687">
        <v>2.76E-2</v>
      </c>
      <c r="D687">
        <v>33.270000000000003</v>
      </c>
      <c r="E687">
        <f t="shared" si="16"/>
        <v>0.91830000000000001</v>
      </c>
    </row>
    <row r="688" spans="1:5" x14ac:dyDescent="0.25">
      <c r="A688" s="2" t="s">
        <v>533</v>
      </c>
      <c r="B688" t="s">
        <v>141</v>
      </c>
      <c r="C688">
        <v>2.76E-2</v>
      </c>
      <c r="D688">
        <v>27.73</v>
      </c>
      <c r="E688">
        <f t="shared" si="16"/>
        <v>0.76529999999999998</v>
      </c>
    </row>
    <row r="689" spans="1:5" x14ac:dyDescent="0.25">
      <c r="A689" s="2" t="s">
        <v>534</v>
      </c>
      <c r="B689" t="s">
        <v>141</v>
      </c>
      <c r="C689">
        <v>2.76E-2</v>
      </c>
      <c r="D689">
        <v>11.73</v>
      </c>
      <c r="E689">
        <f t="shared" si="16"/>
        <v>0.32369999999999999</v>
      </c>
    </row>
    <row r="690" spans="1:5" x14ac:dyDescent="0.25">
      <c r="A690" s="2" t="s">
        <v>535</v>
      </c>
      <c r="B690" t="s">
        <v>141</v>
      </c>
      <c r="C690">
        <v>5.7999999999999996E-3</v>
      </c>
      <c r="D690">
        <v>93.94</v>
      </c>
      <c r="E690">
        <f t="shared" si="16"/>
        <v>0.54490000000000005</v>
      </c>
    </row>
    <row r="691" spans="1:5" ht="30" x14ac:dyDescent="0.25">
      <c r="A691" s="2" t="s">
        <v>537</v>
      </c>
      <c r="B691" t="s">
        <v>141</v>
      </c>
      <c r="C691">
        <v>5.7999999999999996E-3</v>
      </c>
      <c r="D691">
        <v>16</v>
      </c>
      <c r="E691">
        <f t="shared" si="16"/>
        <v>9.2799999999999994E-2</v>
      </c>
    </row>
    <row r="692" spans="1:5" x14ac:dyDescent="0.25">
      <c r="A692" s="2" t="s">
        <v>538</v>
      </c>
      <c r="B692" t="s">
        <v>172</v>
      </c>
      <c r="C692">
        <v>2.76E-2</v>
      </c>
      <c r="D692">
        <v>8.9</v>
      </c>
      <c r="E692">
        <f t="shared" si="16"/>
        <v>0.24560000000000001</v>
      </c>
    </row>
    <row r="693" spans="1:5" ht="30" x14ac:dyDescent="0.25">
      <c r="A693" s="2" t="s">
        <v>544</v>
      </c>
      <c r="B693" t="s">
        <v>135</v>
      </c>
      <c r="C693">
        <v>2</v>
      </c>
      <c r="D693">
        <v>0.6</v>
      </c>
      <c r="E693">
        <f t="shared" si="16"/>
        <v>1.2</v>
      </c>
    </row>
    <row r="694" spans="1:5" ht="30" x14ac:dyDescent="0.25">
      <c r="A694" s="2" t="s">
        <v>545</v>
      </c>
      <c r="B694" t="s">
        <v>135</v>
      </c>
      <c r="C694">
        <v>2</v>
      </c>
      <c r="D694">
        <v>0.7</v>
      </c>
      <c r="E694">
        <f t="shared" si="16"/>
        <v>1.4</v>
      </c>
    </row>
    <row r="695" spans="1:5" x14ac:dyDescent="0.25">
      <c r="A695" s="2" t="s">
        <v>546</v>
      </c>
      <c r="B695" t="s">
        <v>135</v>
      </c>
      <c r="C695">
        <v>2</v>
      </c>
      <c r="D695">
        <v>0.09</v>
      </c>
      <c r="E695">
        <f t="shared" si="16"/>
        <v>0.18</v>
      </c>
    </row>
    <row r="696" spans="1:5" x14ac:dyDescent="0.25">
      <c r="A696" s="2" t="s">
        <v>547</v>
      </c>
      <c r="B696" t="s">
        <v>135</v>
      </c>
      <c r="C696">
        <v>2</v>
      </c>
      <c r="D696">
        <v>0.04</v>
      </c>
      <c r="E696">
        <f t="shared" si="16"/>
        <v>0.08</v>
      </c>
    </row>
    <row r="697" spans="1:5" x14ac:dyDescent="0.25">
      <c r="A697" s="2" t="s">
        <v>646</v>
      </c>
      <c r="B697" t="s">
        <v>141</v>
      </c>
      <c r="C697">
        <v>1</v>
      </c>
      <c r="D697">
        <v>202.1</v>
      </c>
      <c r="E697">
        <f t="shared" si="16"/>
        <v>202.1</v>
      </c>
    </row>
    <row r="698" spans="1:5" x14ac:dyDescent="0.25">
      <c r="A698" s="2" t="s">
        <v>132</v>
      </c>
      <c r="B698" t="s">
        <v>9</v>
      </c>
      <c r="C698" t="s">
        <v>9</v>
      </c>
      <c r="D698" t="s">
        <v>9</v>
      </c>
      <c r="E698">
        <f>SUM(E686:E697)</f>
        <v>207.89079999999998</v>
      </c>
    </row>
    <row r="699" spans="1:5" x14ac:dyDescent="0.25">
      <c r="B699"/>
      <c r="C699"/>
      <c r="D699"/>
      <c r="E699"/>
    </row>
    <row r="700" spans="1:5" x14ac:dyDescent="0.25">
      <c r="A700" s="2" t="s">
        <v>142</v>
      </c>
      <c r="B700" t="s">
        <v>9</v>
      </c>
      <c r="C700" t="s">
        <v>9</v>
      </c>
      <c r="D700" t="s">
        <v>9</v>
      </c>
      <c r="E700">
        <f>E683+E698</f>
        <v>228.0308</v>
      </c>
    </row>
    <row r="701" spans="1:5" x14ac:dyDescent="0.25">
      <c r="A701" s="2" t="s">
        <v>143</v>
      </c>
      <c r="B701" t="s">
        <v>9</v>
      </c>
      <c r="C701" t="s">
        <v>9</v>
      </c>
      <c r="D701" s="271">
        <v>0</v>
      </c>
      <c r="E701">
        <f>ROUND((E700*D701),4)</f>
        <v>0</v>
      </c>
    </row>
    <row r="702" spans="1:5" x14ac:dyDescent="0.25">
      <c r="A702" s="2" t="s">
        <v>144</v>
      </c>
      <c r="B702" t="s">
        <v>9</v>
      </c>
      <c r="C702" t="s">
        <v>9</v>
      </c>
      <c r="D702" t="s">
        <v>9</v>
      </c>
      <c r="E702">
        <f>SUM(E700:E701)</f>
        <v>228.0308</v>
      </c>
    </row>
    <row r="703" spans="1:5" x14ac:dyDescent="0.25">
      <c r="B703"/>
      <c r="C703"/>
      <c r="D703"/>
      <c r="E703"/>
    </row>
    <row r="704" spans="1:5" x14ac:dyDescent="0.25">
      <c r="A704" s="2" t="s">
        <v>647</v>
      </c>
      <c r="B704" t="s">
        <v>309</v>
      </c>
      <c r="C704"/>
      <c r="D704"/>
      <c r="E704"/>
    </row>
    <row r="705" spans="1:5" x14ac:dyDescent="0.25">
      <c r="A705" s="2" t="s">
        <v>648</v>
      </c>
      <c r="B705"/>
      <c r="C705"/>
      <c r="D705"/>
      <c r="E705"/>
    </row>
    <row r="706" spans="1:5" x14ac:dyDescent="0.25">
      <c r="A706" s="2" t="s">
        <v>145</v>
      </c>
      <c r="B706"/>
      <c r="C706"/>
      <c r="D706"/>
      <c r="E706"/>
    </row>
    <row r="707" spans="1:5" x14ac:dyDescent="0.25">
      <c r="B707"/>
      <c r="C707"/>
      <c r="D707"/>
      <c r="E707"/>
    </row>
    <row r="708" spans="1:5" x14ac:dyDescent="0.25">
      <c r="A708" s="2" t="s">
        <v>133</v>
      </c>
      <c r="B708" t="s">
        <v>127</v>
      </c>
      <c r="C708" t="s">
        <v>128</v>
      </c>
      <c r="D708" t="s">
        <v>129</v>
      </c>
      <c r="E708" t="s">
        <v>130</v>
      </c>
    </row>
    <row r="709" spans="1:5" x14ac:dyDescent="0.25">
      <c r="A709" s="2" t="s">
        <v>621</v>
      </c>
      <c r="B709" t="s">
        <v>135</v>
      </c>
      <c r="C709">
        <v>0.6</v>
      </c>
      <c r="D709">
        <v>6.49</v>
      </c>
      <c r="E709">
        <f>ROUND((C709*D709),4)</f>
        <v>3.8940000000000001</v>
      </c>
    </row>
    <row r="710" spans="1:5" x14ac:dyDescent="0.25">
      <c r="A710" s="2" t="s">
        <v>649</v>
      </c>
      <c r="B710" t="s">
        <v>135</v>
      </c>
      <c r="C710">
        <v>0.6</v>
      </c>
      <c r="D710">
        <v>4.7699999999999996</v>
      </c>
      <c r="E710">
        <f>ROUND((C710*D710),4)</f>
        <v>2.8620000000000001</v>
      </c>
    </row>
    <row r="711" spans="1:5" x14ac:dyDescent="0.25">
      <c r="A711" s="2" t="s">
        <v>132</v>
      </c>
      <c r="B711" t="s">
        <v>9</v>
      </c>
      <c r="C711" t="s">
        <v>9</v>
      </c>
      <c r="D711" t="s">
        <v>9</v>
      </c>
      <c r="E711">
        <f>SUM(E709:E710)</f>
        <v>6.7560000000000002</v>
      </c>
    </row>
    <row r="712" spans="1:5" x14ac:dyDescent="0.25">
      <c r="B712"/>
      <c r="C712"/>
      <c r="D712"/>
      <c r="E712"/>
    </row>
    <row r="713" spans="1:5" x14ac:dyDescent="0.25">
      <c r="A713" s="2" t="s">
        <v>137</v>
      </c>
      <c r="B713" t="s">
        <v>127</v>
      </c>
      <c r="C713" t="s">
        <v>128</v>
      </c>
      <c r="D713" t="s">
        <v>129</v>
      </c>
      <c r="E713" t="s">
        <v>130</v>
      </c>
    </row>
    <row r="714" spans="1:5" x14ac:dyDescent="0.25">
      <c r="A714" s="2" t="s">
        <v>650</v>
      </c>
      <c r="B714" t="s">
        <v>141</v>
      </c>
      <c r="C714">
        <v>1</v>
      </c>
      <c r="D714">
        <v>136.02000000000001</v>
      </c>
      <c r="E714">
        <f>ROUND((C714*D714),4)</f>
        <v>136.02000000000001</v>
      </c>
    </row>
    <row r="715" spans="1:5" x14ac:dyDescent="0.25">
      <c r="A715" s="2" t="s">
        <v>132</v>
      </c>
      <c r="B715" t="s">
        <v>9</v>
      </c>
      <c r="C715" t="s">
        <v>9</v>
      </c>
      <c r="D715" t="s">
        <v>9</v>
      </c>
      <c r="E715">
        <f>SUM(E714:E714)</f>
        <v>136.02000000000001</v>
      </c>
    </row>
    <row r="716" spans="1:5" x14ac:dyDescent="0.25">
      <c r="B716"/>
      <c r="C716"/>
      <c r="D716"/>
      <c r="E716"/>
    </row>
    <row r="717" spans="1:5" x14ac:dyDescent="0.25">
      <c r="A717" s="2" t="s">
        <v>142</v>
      </c>
      <c r="B717" t="s">
        <v>9</v>
      </c>
      <c r="C717" t="s">
        <v>9</v>
      </c>
      <c r="D717" t="s">
        <v>9</v>
      </c>
      <c r="E717">
        <f>E711+E715</f>
        <v>142.77600000000001</v>
      </c>
    </row>
    <row r="718" spans="1:5" x14ac:dyDescent="0.25">
      <c r="A718" s="2" t="s">
        <v>143</v>
      </c>
      <c r="B718" t="s">
        <v>9</v>
      </c>
      <c r="C718" t="s">
        <v>9</v>
      </c>
      <c r="D718" s="271">
        <v>0</v>
      </c>
      <c r="E718">
        <f>ROUND((E717*D718),4)</f>
        <v>0</v>
      </c>
    </row>
    <row r="719" spans="1:5" x14ac:dyDescent="0.25">
      <c r="A719" s="2" t="s">
        <v>144</v>
      </c>
      <c r="B719" t="s">
        <v>9</v>
      </c>
      <c r="C719" t="s">
        <v>9</v>
      </c>
      <c r="D719" t="s">
        <v>9</v>
      </c>
      <c r="E719">
        <f>SUM(E717:E718)</f>
        <v>142.77600000000001</v>
      </c>
    </row>
    <row r="720" spans="1:5" x14ac:dyDescent="0.25">
      <c r="B720"/>
      <c r="C720"/>
      <c r="D720"/>
      <c r="E720"/>
    </row>
    <row r="721" spans="1:5" x14ac:dyDescent="0.25">
      <c r="A721" s="2" t="s">
        <v>651</v>
      </c>
      <c r="B721" t="s">
        <v>312</v>
      </c>
      <c r="C721"/>
      <c r="D721"/>
      <c r="E721"/>
    </row>
    <row r="722" spans="1:5" ht="30" x14ac:dyDescent="0.25">
      <c r="A722" s="2" t="s">
        <v>652</v>
      </c>
      <c r="B722"/>
      <c r="C722"/>
      <c r="D722"/>
      <c r="E722"/>
    </row>
    <row r="723" spans="1:5" x14ac:dyDescent="0.25">
      <c r="A723" s="2" t="s">
        <v>147</v>
      </c>
      <c r="B723"/>
      <c r="C723"/>
      <c r="D723"/>
      <c r="E723"/>
    </row>
    <row r="724" spans="1:5" x14ac:dyDescent="0.25">
      <c r="B724"/>
      <c r="C724"/>
      <c r="D724"/>
      <c r="E724"/>
    </row>
    <row r="725" spans="1:5" x14ac:dyDescent="0.25">
      <c r="A725" s="2" t="s">
        <v>137</v>
      </c>
      <c r="B725" t="s">
        <v>127</v>
      </c>
      <c r="C725" t="s">
        <v>128</v>
      </c>
      <c r="D725" t="s">
        <v>129</v>
      </c>
      <c r="E725" t="s">
        <v>130</v>
      </c>
    </row>
    <row r="726" spans="1:5" ht="30" x14ac:dyDescent="0.25">
      <c r="A726" s="2" t="s">
        <v>653</v>
      </c>
      <c r="B726" t="s">
        <v>149</v>
      </c>
      <c r="C726">
        <v>1</v>
      </c>
      <c r="D726">
        <v>45.26</v>
      </c>
      <c r="E726">
        <f>ROUND((C726*D726),4)</f>
        <v>45.26</v>
      </c>
    </row>
    <row r="727" spans="1:5" x14ac:dyDescent="0.25">
      <c r="A727" s="2" t="s">
        <v>132</v>
      </c>
      <c r="B727" t="s">
        <v>9</v>
      </c>
      <c r="C727" t="s">
        <v>9</v>
      </c>
      <c r="D727" t="s">
        <v>9</v>
      </c>
      <c r="E727">
        <f>SUM(E726:E726)</f>
        <v>45.26</v>
      </c>
    </row>
    <row r="728" spans="1:5" x14ac:dyDescent="0.25">
      <c r="B728"/>
      <c r="C728"/>
      <c r="D728"/>
      <c r="E728"/>
    </row>
    <row r="729" spans="1:5" x14ac:dyDescent="0.25">
      <c r="A729" s="2" t="s">
        <v>142</v>
      </c>
      <c r="B729" t="s">
        <v>9</v>
      </c>
      <c r="C729" t="s">
        <v>9</v>
      </c>
      <c r="D729" t="s">
        <v>9</v>
      </c>
      <c r="E729">
        <f>E727</f>
        <v>45.26</v>
      </c>
    </row>
    <row r="730" spans="1:5" x14ac:dyDescent="0.25">
      <c r="A730" s="2" t="s">
        <v>143</v>
      </c>
      <c r="B730" t="s">
        <v>9</v>
      </c>
      <c r="C730" t="s">
        <v>9</v>
      </c>
      <c r="D730" s="271">
        <v>0</v>
      </c>
      <c r="E730">
        <f>ROUND((E729*D730),4)</f>
        <v>0</v>
      </c>
    </row>
    <row r="731" spans="1:5" x14ac:dyDescent="0.25">
      <c r="A731" s="2" t="s">
        <v>144</v>
      </c>
      <c r="B731" t="s">
        <v>9</v>
      </c>
      <c r="C731" t="s">
        <v>9</v>
      </c>
      <c r="D731" t="s">
        <v>9</v>
      </c>
      <c r="E731">
        <f>SUM(E729:E730)</f>
        <v>45.26</v>
      </c>
    </row>
    <row r="732" spans="1:5" x14ac:dyDescent="0.25">
      <c r="B732"/>
      <c r="C732"/>
      <c r="D732"/>
      <c r="E732"/>
    </row>
    <row r="733" spans="1:5" x14ac:dyDescent="0.25">
      <c r="A733" s="2" t="s">
        <v>654</v>
      </c>
      <c r="B733" t="s">
        <v>316</v>
      </c>
      <c r="C733"/>
      <c r="D733"/>
      <c r="E733"/>
    </row>
    <row r="734" spans="1:5" ht="30" x14ac:dyDescent="0.25">
      <c r="A734" s="2" t="s">
        <v>655</v>
      </c>
      <c r="B734"/>
      <c r="C734"/>
      <c r="D734"/>
      <c r="E734"/>
    </row>
    <row r="735" spans="1:5" x14ac:dyDescent="0.25">
      <c r="A735" s="2" t="s">
        <v>147</v>
      </c>
      <c r="B735"/>
      <c r="C735"/>
      <c r="D735"/>
      <c r="E735"/>
    </row>
    <row r="736" spans="1:5" x14ac:dyDescent="0.25">
      <c r="B736"/>
      <c r="C736"/>
      <c r="D736"/>
      <c r="E736"/>
    </row>
    <row r="737" spans="1:5" x14ac:dyDescent="0.25">
      <c r="A737" s="2" t="s">
        <v>133</v>
      </c>
      <c r="B737" t="s">
        <v>127</v>
      </c>
      <c r="C737" t="s">
        <v>128</v>
      </c>
      <c r="D737" t="s">
        <v>129</v>
      </c>
      <c r="E737" t="s">
        <v>130</v>
      </c>
    </row>
    <row r="738" spans="1:5" x14ac:dyDescent="0.25">
      <c r="A738" s="2" t="s">
        <v>562</v>
      </c>
      <c r="B738" t="s">
        <v>135</v>
      </c>
      <c r="C738">
        <v>3.7</v>
      </c>
      <c r="D738">
        <v>8.66</v>
      </c>
      <c r="E738">
        <f>ROUND((C738*D738),4)</f>
        <v>32.042000000000002</v>
      </c>
    </row>
    <row r="739" spans="1:5" x14ac:dyDescent="0.25">
      <c r="A739" s="2" t="s">
        <v>563</v>
      </c>
      <c r="B739" t="s">
        <v>135</v>
      </c>
      <c r="C739">
        <v>5.17</v>
      </c>
      <c r="D739">
        <v>11.48</v>
      </c>
      <c r="E739">
        <f>ROUND((C739*D739),4)</f>
        <v>59.351599999999998</v>
      </c>
    </row>
    <row r="740" spans="1:5" x14ac:dyDescent="0.25">
      <c r="A740" s="2" t="s">
        <v>132</v>
      </c>
      <c r="B740" t="s">
        <v>9</v>
      </c>
      <c r="C740" t="s">
        <v>9</v>
      </c>
      <c r="D740" t="s">
        <v>9</v>
      </c>
      <c r="E740">
        <f>SUM(E738:E739)</f>
        <v>91.393599999999992</v>
      </c>
    </row>
    <row r="741" spans="1:5" x14ac:dyDescent="0.25">
      <c r="B741"/>
      <c r="C741"/>
      <c r="D741"/>
      <c r="E741"/>
    </row>
    <row r="742" spans="1:5" x14ac:dyDescent="0.25">
      <c r="A742" s="2" t="s">
        <v>137</v>
      </c>
      <c r="B742" t="s">
        <v>127</v>
      </c>
      <c r="C742" t="s">
        <v>128</v>
      </c>
      <c r="D742" t="s">
        <v>129</v>
      </c>
      <c r="E742" t="s">
        <v>130</v>
      </c>
    </row>
    <row r="743" spans="1:5" x14ac:dyDescent="0.25">
      <c r="A743" s="2" t="s">
        <v>531</v>
      </c>
      <c r="B743" t="s">
        <v>141</v>
      </c>
      <c r="C743">
        <v>2.5722999999999999E-2</v>
      </c>
      <c r="D743">
        <v>6.93</v>
      </c>
      <c r="E743">
        <f t="shared" ref="E743:E755" si="17">ROUND((C743*D743),4)</f>
        <v>0.17829999999999999</v>
      </c>
    </row>
    <row r="744" spans="1:5" x14ac:dyDescent="0.25">
      <c r="A744" s="2" t="s">
        <v>532</v>
      </c>
      <c r="B744" t="s">
        <v>172</v>
      </c>
      <c r="C744">
        <v>0.122406</v>
      </c>
      <c r="D744">
        <v>33.270000000000003</v>
      </c>
      <c r="E744">
        <f t="shared" si="17"/>
        <v>4.0724</v>
      </c>
    </row>
    <row r="745" spans="1:5" x14ac:dyDescent="0.25">
      <c r="A745" s="2" t="s">
        <v>533</v>
      </c>
      <c r="B745" t="s">
        <v>141</v>
      </c>
      <c r="C745">
        <v>0.122406</v>
      </c>
      <c r="D745">
        <v>27.73</v>
      </c>
      <c r="E745">
        <f t="shared" si="17"/>
        <v>3.3942999999999999</v>
      </c>
    </row>
    <row r="746" spans="1:5" x14ac:dyDescent="0.25">
      <c r="A746" s="2" t="s">
        <v>534</v>
      </c>
      <c r="B746" t="s">
        <v>141</v>
      </c>
      <c r="C746">
        <v>0.122406</v>
      </c>
      <c r="D746">
        <v>11.73</v>
      </c>
      <c r="E746">
        <f t="shared" si="17"/>
        <v>1.4358</v>
      </c>
    </row>
    <row r="747" spans="1:5" x14ac:dyDescent="0.25">
      <c r="A747" s="2" t="s">
        <v>535</v>
      </c>
      <c r="B747" t="s">
        <v>141</v>
      </c>
      <c r="C747">
        <v>2.5722999999999999E-2</v>
      </c>
      <c r="D747">
        <v>93.94</v>
      </c>
      <c r="E747">
        <f t="shared" si="17"/>
        <v>2.4163999999999999</v>
      </c>
    </row>
    <row r="748" spans="1:5" ht="30" x14ac:dyDescent="0.25">
      <c r="A748" s="2" t="s">
        <v>537</v>
      </c>
      <c r="B748" t="s">
        <v>141</v>
      </c>
      <c r="C748">
        <v>2.5722999999999999E-2</v>
      </c>
      <c r="D748">
        <v>16</v>
      </c>
      <c r="E748">
        <f t="shared" si="17"/>
        <v>0.41160000000000002</v>
      </c>
    </row>
    <row r="749" spans="1:5" x14ac:dyDescent="0.25">
      <c r="A749" s="2" t="s">
        <v>538</v>
      </c>
      <c r="B749" t="s">
        <v>172</v>
      </c>
      <c r="C749">
        <v>0.122406</v>
      </c>
      <c r="D749">
        <v>8.9</v>
      </c>
      <c r="E749">
        <f t="shared" si="17"/>
        <v>1.0893999999999999</v>
      </c>
    </row>
    <row r="750" spans="1:5" ht="30" x14ac:dyDescent="0.25">
      <c r="A750" s="2" t="s">
        <v>656</v>
      </c>
      <c r="B750" t="s">
        <v>141</v>
      </c>
      <c r="C750">
        <v>1</v>
      </c>
      <c r="D750">
        <v>0.86</v>
      </c>
      <c r="E750">
        <f t="shared" si="17"/>
        <v>0.86</v>
      </c>
    </row>
    <row r="751" spans="1:5" ht="30" x14ac:dyDescent="0.25">
      <c r="A751" s="2" t="s">
        <v>544</v>
      </c>
      <c r="B751" t="s">
        <v>135</v>
      </c>
      <c r="C751">
        <v>8.8699999999999992</v>
      </c>
      <c r="D751">
        <v>0.6</v>
      </c>
      <c r="E751">
        <f t="shared" si="17"/>
        <v>5.3220000000000001</v>
      </c>
    </row>
    <row r="752" spans="1:5" ht="30" x14ac:dyDescent="0.25">
      <c r="A752" s="2" t="s">
        <v>545</v>
      </c>
      <c r="B752" t="s">
        <v>135</v>
      </c>
      <c r="C752">
        <v>8.8699999999999992</v>
      </c>
      <c r="D752">
        <v>0.7</v>
      </c>
      <c r="E752">
        <f t="shared" si="17"/>
        <v>6.2089999999999996</v>
      </c>
    </row>
    <row r="753" spans="1:5" x14ac:dyDescent="0.25">
      <c r="A753" s="2" t="s">
        <v>546</v>
      </c>
      <c r="B753" t="s">
        <v>135</v>
      </c>
      <c r="C753">
        <v>8.8699999999999992</v>
      </c>
      <c r="D753">
        <v>0.09</v>
      </c>
      <c r="E753">
        <f t="shared" si="17"/>
        <v>0.79830000000000001</v>
      </c>
    </row>
    <row r="754" spans="1:5" x14ac:dyDescent="0.25">
      <c r="A754" s="2" t="s">
        <v>547</v>
      </c>
      <c r="B754" t="s">
        <v>135</v>
      </c>
      <c r="C754">
        <v>8.8699999999999992</v>
      </c>
      <c r="D754">
        <v>0.04</v>
      </c>
      <c r="E754">
        <f t="shared" si="17"/>
        <v>0.3548</v>
      </c>
    </row>
    <row r="755" spans="1:5" ht="30" x14ac:dyDescent="0.25">
      <c r="A755" s="2" t="s">
        <v>657</v>
      </c>
      <c r="B755" t="s">
        <v>149</v>
      </c>
      <c r="C755">
        <v>6</v>
      </c>
      <c r="D755">
        <v>7.39</v>
      </c>
      <c r="E755">
        <f t="shared" si="17"/>
        <v>44.34</v>
      </c>
    </row>
    <row r="756" spans="1:5" x14ac:dyDescent="0.25">
      <c r="A756" s="2" t="s">
        <v>132</v>
      </c>
      <c r="B756" t="s">
        <v>9</v>
      </c>
      <c r="C756" t="s">
        <v>9</v>
      </c>
      <c r="D756" t="s">
        <v>9</v>
      </c>
      <c r="E756">
        <f>SUM(E743:E755)</f>
        <v>70.882300000000001</v>
      </c>
    </row>
    <row r="757" spans="1:5" x14ac:dyDescent="0.25">
      <c r="B757"/>
      <c r="C757"/>
      <c r="D757"/>
      <c r="E757"/>
    </row>
    <row r="758" spans="1:5" x14ac:dyDescent="0.25">
      <c r="A758" s="2" t="s">
        <v>142</v>
      </c>
      <c r="B758" t="s">
        <v>9</v>
      </c>
      <c r="C758" t="s">
        <v>9</v>
      </c>
      <c r="D758" t="s">
        <v>9</v>
      </c>
      <c r="E758">
        <f>E740+E756</f>
        <v>162.27589999999998</v>
      </c>
    </row>
    <row r="759" spans="1:5" x14ac:dyDescent="0.25">
      <c r="A759" s="2" t="s">
        <v>143</v>
      </c>
      <c r="B759" t="s">
        <v>9</v>
      </c>
      <c r="C759" t="s">
        <v>9</v>
      </c>
      <c r="D759" s="271">
        <v>0</v>
      </c>
      <c r="E759">
        <f>ROUND((E758*D759),4)</f>
        <v>0</v>
      </c>
    </row>
    <row r="760" spans="1:5" x14ac:dyDescent="0.25">
      <c r="A760" s="2" t="s">
        <v>144</v>
      </c>
      <c r="B760" t="s">
        <v>9</v>
      </c>
      <c r="C760" t="s">
        <v>9</v>
      </c>
      <c r="D760" t="s">
        <v>9</v>
      </c>
      <c r="E760">
        <f>SUM(E758:E759)</f>
        <v>162.27589999999998</v>
      </c>
    </row>
    <row r="761" spans="1:5" x14ac:dyDescent="0.25">
      <c r="B761"/>
      <c r="C761"/>
      <c r="D761"/>
      <c r="E761"/>
    </row>
    <row r="762" spans="1:5" x14ac:dyDescent="0.25">
      <c r="A762" s="2" t="s">
        <v>658</v>
      </c>
      <c r="B762" t="s">
        <v>320</v>
      </c>
      <c r="C762"/>
      <c r="D762"/>
      <c r="E762"/>
    </row>
    <row r="763" spans="1:5" x14ac:dyDescent="0.25">
      <c r="A763" s="2" t="s">
        <v>659</v>
      </c>
      <c r="B763"/>
      <c r="C763"/>
      <c r="D763"/>
      <c r="E763"/>
    </row>
    <row r="764" spans="1:5" x14ac:dyDescent="0.25">
      <c r="A764" s="2" t="s">
        <v>145</v>
      </c>
      <c r="B764"/>
      <c r="C764"/>
      <c r="D764"/>
      <c r="E764"/>
    </row>
    <row r="765" spans="1:5" x14ac:dyDescent="0.25">
      <c r="B765"/>
      <c r="C765"/>
      <c r="D765"/>
      <c r="E765"/>
    </row>
    <row r="766" spans="1:5" x14ac:dyDescent="0.25">
      <c r="A766" s="2" t="s">
        <v>133</v>
      </c>
      <c r="B766" t="s">
        <v>127</v>
      </c>
      <c r="C766" t="s">
        <v>128</v>
      </c>
      <c r="D766" t="s">
        <v>129</v>
      </c>
      <c r="E766" t="s">
        <v>130</v>
      </c>
    </row>
    <row r="767" spans="1:5" x14ac:dyDescent="0.25">
      <c r="A767" s="2" t="s">
        <v>620</v>
      </c>
      <c r="B767" t="s">
        <v>135</v>
      </c>
      <c r="C767">
        <v>0.1</v>
      </c>
      <c r="D767">
        <v>4.7699999999999996</v>
      </c>
      <c r="E767">
        <f>ROUND((C767*D767),4)</f>
        <v>0.47699999999999998</v>
      </c>
    </row>
    <row r="768" spans="1:5" x14ac:dyDescent="0.25">
      <c r="A768" s="2" t="s">
        <v>621</v>
      </c>
      <c r="B768" t="s">
        <v>135</v>
      </c>
      <c r="C768">
        <v>0.1</v>
      </c>
      <c r="D768">
        <v>6.49</v>
      </c>
      <c r="E768">
        <f>ROUND((C768*D768),4)</f>
        <v>0.64900000000000002</v>
      </c>
    </row>
    <row r="769" spans="1:5" x14ac:dyDescent="0.25">
      <c r="A769" s="2" t="s">
        <v>132</v>
      </c>
      <c r="B769" t="s">
        <v>9</v>
      </c>
      <c r="C769" t="s">
        <v>9</v>
      </c>
      <c r="D769" t="s">
        <v>9</v>
      </c>
      <c r="E769">
        <f>SUM(E767:E768)</f>
        <v>1.1259999999999999</v>
      </c>
    </row>
    <row r="770" spans="1:5" x14ac:dyDescent="0.25">
      <c r="B770"/>
      <c r="C770"/>
      <c r="D770"/>
      <c r="E770"/>
    </row>
    <row r="771" spans="1:5" x14ac:dyDescent="0.25">
      <c r="A771" s="2" t="s">
        <v>137</v>
      </c>
      <c r="B771" t="s">
        <v>127</v>
      </c>
      <c r="C771" t="s">
        <v>128</v>
      </c>
      <c r="D771" t="s">
        <v>129</v>
      </c>
      <c r="E771" t="s">
        <v>130</v>
      </c>
    </row>
    <row r="772" spans="1:5" x14ac:dyDescent="0.25">
      <c r="A772" s="2" t="s">
        <v>660</v>
      </c>
      <c r="B772" t="s">
        <v>141</v>
      </c>
      <c r="C772">
        <v>1</v>
      </c>
      <c r="D772">
        <v>0.17</v>
      </c>
      <c r="E772">
        <f>ROUND((C772*D772),4)</f>
        <v>0.17</v>
      </c>
    </row>
    <row r="773" spans="1:5" x14ac:dyDescent="0.25">
      <c r="A773" s="2" t="s">
        <v>132</v>
      </c>
      <c r="B773" t="s">
        <v>9</v>
      </c>
      <c r="C773" t="s">
        <v>9</v>
      </c>
      <c r="D773" t="s">
        <v>9</v>
      </c>
      <c r="E773">
        <f>SUM(E772:E772)</f>
        <v>0.17</v>
      </c>
    </row>
    <row r="774" spans="1:5" x14ac:dyDescent="0.25">
      <c r="B774"/>
      <c r="C774"/>
      <c r="D774"/>
      <c r="E774"/>
    </row>
    <row r="775" spans="1:5" x14ac:dyDescent="0.25">
      <c r="A775" s="2" t="s">
        <v>142</v>
      </c>
      <c r="B775" t="s">
        <v>9</v>
      </c>
      <c r="C775" t="s">
        <v>9</v>
      </c>
      <c r="D775" t="s">
        <v>9</v>
      </c>
      <c r="E775">
        <f>E769+E773</f>
        <v>1.2959999999999998</v>
      </c>
    </row>
    <row r="776" spans="1:5" x14ac:dyDescent="0.25">
      <c r="A776" s="2" t="s">
        <v>143</v>
      </c>
      <c r="B776" t="s">
        <v>9</v>
      </c>
      <c r="C776" t="s">
        <v>9</v>
      </c>
      <c r="D776" s="271">
        <v>0</v>
      </c>
      <c r="E776">
        <f>ROUND((E775*D776),4)</f>
        <v>0</v>
      </c>
    </row>
    <row r="777" spans="1:5" x14ac:dyDescent="0.25">
      <c r="A777" s="2" t="s">
        <v>144</v>
      </c>
      <c r="B777" t="s">
        <v>9</v>
      </c>
      <c r="C777" t="s">
        <v>9</v>
      </c>
      <c r="D777" t="s">
        <v>9</v>
      </c>
      <c r="E777">
        <f>SUM(E775:E776)</f>
        <v>1.2959999999999998</v>
      </c>
    </row>
    <row r="778" spans="1:5" x14ac:dyDescent="0.25">
      <c r="B778"/>
      <c r="C778"/>
      <c r="D778"/>
      <c r="E778"/>
    </row>
    <row r="779" spans="1:5" x14ac:dyDescent="0.25">
      <c r="A779" s="2" t="s">
        <v>661</v>
      </c>
      <c r="B779" t="s">
        <v>324</v>
      </c>
      <c r="C779"/>
      <c r="D779"/>
      <c r="E779"/>
    </row>
    <row r="780" spans="1:5" x14ac:dyDescent="0.25">
      <c r="A780" s="2" t="s">
        <v>662</v>
      </c>
      <c r="B780"/>
      <c r="C780"/>
      <c r="D780"/>
      <c r="E780"/>
    </row>
    <row r="781" spans="1:5" x14ac:dyDescent="0.25">
      <c r="A781" s="2" t="s">
        <v>145</v>
      </c>
      <c r="B781"/>
      <c r="C781"/>
      <c r="D781"/>
      <c r="E781"/>
    </row>
    <row r="782" spans="1:5" x14ac:dyDescent="0.25">
      <c r="B782"/>
      <c r="C782"/>
      <c r="D782"/>
      <c r="E782"/>
    </row>
    <row r="783" spans="1:5" x14ac:dyDescent="0.25">
      <c r="A783" s="2" t="s">
        <v>133</v>
      </c>
      <c r="B783" t="s">
        <v>127</v>
      </c>
      <c r="C783" t="s">
        <v>128</v>
      </c>
      <c r="D783" t="s">
        <v>129</v>
      </c>
      <c r="E783" t="s">
        <v>130</v>
      </c>
    </row>
    <row r="784" spans="1:5" x14ac:dyDescent="0.25">
      <c r="A784" s="2" t="s">
        <v>620</v>
      </c>
      <c r="B784" t="s">
        <v>135</v>
      </c>
      <c r="C784">
        <v>0.1</v>
      </c>
      <c r="D784">
        <v>4.7699999999999996</v>
      </c>
      <c r="E784">
        <f>ROUND((C784*D784),4)</f>
        <v>0.47699999999999998</v>
      </c>
    </row>
    <row r="785" spans="1:5" x14ac:dyDescent="0.25">
      <c r="A785" s="2" t="s">
        <v>621</v>
      </c>
      <c r="B785" t="s">
        <v>135</v>
      </c>
      <c r="C785">
        <v>0.1</v>
      </c>
      <c r="D785">
        <v>6.49</v>
      </c>
      <c r="E785">
        <f>ROUND((C785*D785),4)</f>
        <v>0.64900000000000002</v>
      </c>
    </row>
    <row r="786" spans="1:5" x14ac:dyDescent="0.25">
      <c r="A786" s="2" t="s">
        <v>132</v>
      </c>
      <c r="B786" t="s">
        <v>9</v>
      </c>
      <c r="C786" t="s">
        <v>9</v>
      </c>
      <c r="D786" t="s">
        <v>9</v>
      </c>
      <c r="E786">
        <f>SUM(E784:E785)</f>
        <v>1.1259999999999999</v>
      </c>
    </row>
    <row r="787" spans="1:5" x14ac:dyDescent="0.25">
      <c r="B787"/>
      <c r="C787"/>
      <c r="D787"/>
      <c r="E787"/>
    </row>
    <row r="788" spans="1:5" x14ac:dyDescent="0.25">
      <c r="A788" s="2" t="s">
        <v>137</v>
      </c>
      <c r="B788" t="s">
        <v>127</v>
      </c>
      <c r="C788" t="s">
        <v>128</v>
      </c>
      <c r="D788" t="s">
        <v>129</v>
      </c>
      <c r="E788" t="s">
        <v>130</v>
      </c>
    </row>
    <row r="789" spans="1:5" ht="30" x14ac:dyDescent="0.25">
      <c r="A789" s="2" t="s">
        <v>663</v>
      </c>
      <c r="B789" t="s">
        <v>141</v>
      </c>
      <c r="C789">
        <v>1</v>
      </c>
      <c r="D789">
        <v>0.32</v>
      </c>
      <c r="E789">
        <f>ROUND((C789*D789),4)</f>
        <v>0.32</v>
      </c>
    </row>
    <row r="790" spans="1:5" x14ac:dyDescent="0.25">
      <c r="A790" s="2" t="s">
        <v>132</v>
      </c>
      <c r="B790" t="s">
        <v>9</v>
      </c>
      <c r="C790" t="s">
        <v>9</v>
      </c>
      <c r="D790" t="s">
        <v>9</v>
      </c>
      <c r="E790">
        <f>SUM(E789:E789)</f>
        <v>0.32</v>
      </c>
    </row>
    <row r="791" spans="1:5" x14ac:dyDescent="0.25">
      <c r="B791"/>
      <c r="C791"/>
      <c r="D791"/>
      <c r="E791"/>
    </row>
    <row r="792" spans="1:5" x14ac:dyDescent="0.25">
      <c r="A792" s="2" t="s">
        <v>142</v>
      </c>
      <c r="B792" t="s">
        <v>9</v>
      </c>
      <c r="C792" t="s">
        <v>9</v>
      </c>
      <c r="D792" t="s">
        <v>9</v>
      </c>
      <c r="E792">
        <f>E786+E790</f>
        <v>1.446</v>
      </c>
    </row>
    <row r="793" spans="1:5" x14ac:dyDescent="0.25">
      <c r="A793" s="2" t="s">
        <v>143</v>
      </c>
      <c r="B793" t="s">
        <v>9</v>
      </c>
      <c r="C793" t="s">
        <v>9</v>
      </c>
      <c r="D793" s="271">
        <v>0</v>
      </c>
      <c r="E793">
        <f>ROUND((E792*D793),4)</f>
        <v>0</v>
      </c>
    </row>
    <row r="794" spans="1:5" x14ac:dyDescent="0.25">
      <c r="A794" s="2" t="s">
        <v>144</v>
      </c>
      <c r="B794" t="s">
        <v>9</v>
      </c>
      <c r="C794" t="s">
        <v>9</v>
      </c>
      <c r="D794" t="s">
        <v>9</v>
      </c>
      <c r="E794">
        <f>SUM(E792:E793)</f>
        <v>1.446</v>
      </c>
    </row>
    <row r="795" spans="1:5" x14ac:dyDescent="0.25">
      <c r="B795"/>
      <c r="C795"/>
      <c r="D795"/>
      <c r="E795"/>
    </row>
    <row r="796" spans="1:5" x14ac:dyDescent="0.25">
      <c r="A796" s="2" t="s">
        <v>664</v>
      </c>
      <c r="B796" t="s">
        <v>328</v>
      </c>
      <c r="C796"/>
      <c r="D796"/>
      <c r="E796"/>
    </row>
    <row r="797" spans="1:5" x14ac:dyDescent="0.25">
      <c r="A797" s="2" t="s">
        <v>665</v>
      </c>
      <c r="B797"/>
      <c r="C797"/>
      <c r="D797"/>
      <c r="E797"/>
    </row>
    <row r="798" spans="1:5" x14ac:dyDescent="0.25">
      <c r="A798" s="2" t="s">
        <v>145</v>
      </c>
      <c r="B798"/>
      <c r="C798"/>
      <c r="D798"/>
      <c r="E798"/>
    </row>
    <row r="799" spans="1:5" x14ac:dyDescent="0.25">
      <c r="B799"/>
      <c r="C799"/>
      <c r="D799"/>
      <c r="E799"/>
    </row>
    <row r="800" spans="1:5" x14ac:dyDescent="0.25">
      <c r="A800" s="2" t="s">
        <v>137</v>
      </c>
      <c r="B800" t="s">
        <v>127</v>
      </c>
      <c r="C800" t="s">
        <v>128</v>
      </c>
      <c r="D800" t="s">
        <v>129</v>
      </c>
      <c r="E800" t="s">
        <v>130</v>
      </c>
    </row>
    <row r="801" spans="1:5" x14ac:dyDescent="0.25">
      <c r="A801" s="2" t="s">
        <v>666</v>
      </c>
      <c r="B801" t="s">
        <v>141</v>
      </c>
      <c r="C801">
        <v>1</v>
      </c>
      <c r="D801">
        <v>4.91</v>
      </c>
      <c r="E801">
        <f>ROUND((C801*D801),4)</f>
        <v>4.91</v>
      </c>
    </row>
    <row r="802" spans="1:5" x14ac:dyDescent="0.25">
      <c r="A802" s="2" t="s">
        <v>132</v>
      </c>
      <c r="B802" t="s">
        <v>9</v>
      </c>
      <c r="C802" t="s">
        <v>9</v>
      </c>
      <c r="D802" t="s">
        <v>9</v>
      </c>
      <c r="E802">
        <f>SUM(E801:E801)</f>
        <v>4.91</v>
      </c>
    </row>
    <row r="803" spans="1:5" x14ac:dyDescent="0.25">
      <c r="B803"/>
      <c r="C803"/>
      <c r="D803"/>
      <c r="E803"/>
    </row>
    <row r="804" spans="1:5" x14ac:dyDescent="0.25">
      <c r="A804" s="2" t="s">
        <v>142</v>
      </c>
      <c r="B804" t="s">
        <v>9</v>
      </c>
      <c r="C804" t="s">
        <v>9</v>
      </c>
      <c r="D804" t="s">
        <v>9</v>
      </c>
      <c r="E804">
        <f>E802</f>
        <v>4.91</v>
      </c>
    </row>
    <row r="805" spans="1:5" x14ac:dyDescent="0.25">
      <c r="A805" s="2" t="s">
        <v>143</v>
      </c>
      <c r="B805" t="s">
        <v>9</v>
      </c>
      <c r="C805" t="s">
        <v>9</v>
      </c>
      <c r="D805" s="271">
        <v>0</v>
      </c>
      <c r="E805">
        <f>ROUND((E804*D805),4)</f>
        <v>0</v>
      </c>
    </row>
    <row r="806" spans="1:5" x14ac:dyDescent="0.25">
      <c r="A806" s="2" t="s">
        <v>144</v>
      </c>
      <c r="B806" t="s">
        <v>9</v>
      </c>
      <c r="C806" t="s">
        <v>9</v>
      </c>
      <c r="D806" t="s">
        <v>9</v>
      </c>
      <c r="E806">
        <f>SUM(E804:E805)</f>
        <v>4.91</v>
      </c>
    </row>
    <row r="807" spans="1:5" x14ac:dyDescent="0.25">
      <c r="B807"/>
      <c r="C807"/>
      <c r="D807"/>
      <c r="E807"/>
    </row>
    <row r="808" spans="1:5" x14ac:dyDescent="0.25">
      <c r="A808" s="2" t="s">
        <v>667</v>
      </c>
      <c r="B808" t="s">
        <v>332</v>
      </c>
      <c r="C808"/>
      <c r="D808"/>
      <c r="E808"/>
    </row>
    <row r="809" spans="1:5" ht="30" x14ac:dyDescent="0.25">
      <c r="A809" s="2" t="s">
        <v>668</v>
      </c>
      <c r="B809"/>
      <c r="C809"/>
      <c r="D809"/>
      <c r="E809"/>
    </row>
    <row r="810" spans="1:5" x14ac:dyDescent="0.25">
      <c r="A810" s="2" t="s">
        <v>145</v>
      </c>
      <c r="B810"/>
      <c r="C810"/>
      <c r="D810"/>
      <c r="E810"/>
    </row>
    <row r="811" spans="1:5" x14ac:dyDescent="0.25">
      <c r="B811"/>
      <c r="C811"/>
      <c r="D811"/>
      <c r="E811"/>
    </row>
    <row r="812" spans="1:5" x14ac:dyDescent="0.25">
      <c r="A812" s="2" t="s">
        <v>133</v>
      </c>
      <c r="B812" t="s">
        <v>127</v>
      </c>
      <c r="C812" t="s">
        <v>128</v>
      </c>
      <c r="D812" t="s">
        <v>129</v>
      </c>
      <c r="E812" t="s">
        <v>130</v>
      </c>
    </row>
    <row r="813" spans="1:5" x14ac:dyDescent="0.25">
      <c r="A813" s="2" t="s">
        <v>669</v>
      </c>
      <c r="B813" t="s">
        <v>135</v>
      </c>
      <c r="C813">
        <v>0.45</v>
      </c>
      <c r="D813">
        <v>5.9</v>
      </c>
      <c r="E813">
        <f>ROUND((C813*D813),4)</f>
        <v>2.6549999999999998</v>
      </c>
    </row>
    <row r="814" spans="1:5" x14ac:dyDescent="0.25">
      <c r="A814" s="2" t="s">
        <v>670</v>
      </c>
      <c r="B814" t="s">
        <v>135</v>
      </c>
      <c r="C814">
        <v>0.45</v>
      </c>
      <c r="D814">
        <v>8.81</v>
      </c>
      <c r="E814">
        <f>ROUND((C814*D814),4)</f>
        <v>3.9645000000000001</v>
      </c>
    </row>
    <row r="815" spans="1:5" x14ac:dyDescent="0.25">
      <c r="A815" s="2" t="s">
        <v>132</v>
      </c>
      <c r="B815" t="s">
        <v>9</v>
      </c>
      <c r="C815" t="s">
        <v>9</v>
      </c>
      <c r="D815" t="s">
        <v>9</v>
      </c>
      <c r="E815">
        <f>SUM(E813:E814)</f>
        <v>6.6195000000000004</v>
      </c>
    </row>
    <row r="816" spans="1:5" x14ac:dyDescent="0.25">
      <c r="B816"/>
      <c r="C816"/>
      <c r="D816"/>
      <c r="E816"/>
    </row>
    <row r="817" spans="1:5" x14ac:dyDescent="0.25">
      <c r="A817" s="2" t="s">
        <v>137</v>
      </c>
      <c r="B817" t="s">
        <v>127</v>
      </c>
      <c r="C817" t="s">
        <v>128</v>
      </c>
      <c r="D817" t="s">
        <v>129</v>
      </c>
      <c r="E817" t="s">
        <v>130</v>
      </c>
    </row>
    <row r="818" spans="1:5" ht="30" x14ac:dyDescent="0.25">
      <c r="A818" s="2" t="s">
        <v>671</v>
      </c>
      <c r="B818" t="s">
        <v>141</v>
      </c>
      <c r="C818">
        <v>1</v>
      </c>
      <c r="D818">
        <v>20.6</v>
      </c>
      <c r="E818">
        <f>ROUND((C818*D818),4)</f>
        <v>20.6</v>
      </c>
    </row>
    <row r="819" spans="1:5" x14ac:dyDescent="0.25">
      <c r="A819" s="2" t="s">
        <v>132</v>
      </c>
      <c r="B819" t="s">
        <v>9</v>
      </c>
      <c r="C819" t="s">
        <v>9</v>
      </c>
      <c r="D819" t="s">
        <v>9</v>
      </c>
      <c r="E819">
        <f>SUM(E818:E818)</f>
        <v>20.6</v>
      </c>
    </row>
    <row r="820" spans="1:5" x14ac:dyDescent="0.25">
      <c r="B820"/>
      <c r="C820"/>
      <c r="D820"/>
      <c r="E820"/>
    </row>
    <row r="821" spans="1:5" x14ac:dyDescent="0.25">
      <c r="A821" s="2" t="s">
        <v>142</v>
      </c>
      <c r="B821" t="s">
        <v>9</v>
      </c>
      <c r="C821" t="s">
        <v>9</v>
      </c>
      <c r="D821" t="s">
        <v>9</v>
      </c>
      <c r="E821">
        <f>E815+E819</f>
        <v>27.219500000000004</v>
      </c>
    </row>
    <row r="822" spans="1:5" x14ac:dyDescent="0.25">
      <c r="A822" s="2" t="s">
        <v>143</v>
      </c>
      <c r="B822" t="s">
        <v>9</v>
      </c>
      <c r="C822" t="s">
        <v>9</v>
      </c>
      <c r="D822" s="271">
        <v>0</v>
      </c>
      <c r="E822">
        <f>ROUND((E821*D822),4)</f>
        <v>0</v>
      </c>
    </row>
    <row r="823" spans="1:5" x14ac:dyDescent="0.25">
      <c r="A823" s="2" t="s">
        <v>144</v>
      </c>
      <c r="B823" t="s">
        <v>9</v>
      </c>
      <c r="C823" t="s">
        <v>9</v>
      </c>
      <c r="D823" t="s">
        <v>9</v>
      </c>
      <c r="E823">
        <f>SUM(E821:E822)</f>
        <v>27.219500000000004</v>
      </c>
    </row>
    <row r="824" spans="1:5" x14ac:dyDescent="0.25">
      <c r="B824"/>
      <c r="C824"/>
      <c r="D824"/>
      <c r="E824"/>
    </row>
    <row r="825" spans="1:5" x14ac:dyDescent="0.25">
      <c r="A825" s="2" t="s">
        <v>672</v>
      </c>
      <c r="B825" t="s">
        <v>336</v>
      </c>
      <c r="C825"/>
      <c r="D825"/>
      <c r="E825"/>
    </row>
    <row r="826" spans="1:5" ht="45" x14ac:dyDescent="0.25">
      <c r="A826" s="2" t="s">
        <v>673</v>
      </c>
      <c r="B826"/>
      <c r="C826"/>
      <c r="D826"/>
      <c r="E826"/>
    </row>
    <row r="827" spans="1:5" x14ac:dyDescent="0.25">
      <c r="A827" s="2" t="s">
        <v>145</v>
      </c>
      <c r="B827"/>
      <c r="C827"/>
      <c r="D827"/>
      <c r="E827"/>
    </row>
    <row r="828" spans="1:5" x14ac:dyDescent="0.25">
      <c r="B828"/>
      <c r="C828"/>
      <c r="D828"/>
      <c r="E828"/>
    </row>
    <row r="829" spans="1:5" x14ac:dyDescent="0.25">
      <c r="A829" s="2" t="s">
        <v>133</v>
      </c>
      <c r="B829" t="s">
        <v>127</v>
      </c>
      <c r="C829" t="s">
        <v>128</v>
      </c>
      <c r="D829" t="s">
        <v>129</v>
      </c>
      <c r="E829" t="s">
        <v>130</v>
      </c>
    </row>
    <row r="830" spans="1:5" x14ac:dyDescent="0.25">
      <c r="A830" s="2" t="s">
        <v>595</v>
      </c>
      <c r="B830" t="s">
        <v>135</v>
      </c>
      <c r="C830">
        <v>0.19</v>
      </c>
      <c r="D830">
        <v>8.6199999999999992</v>
      </c>
      <c r="E830">
        <f>ROUND((C830*D830),4)</f>
        <v>1.6377999999999999</v>
      </c>
    </row>
    <row r="831" spans="1:5" x14ac:dyDescent="0.25">
      <c r="A831" s="2" t="s">
        <v>596</v>
      </c>
      <c r="B831" t="s">
        <v>135</v>
      </c>
      <c r="C831">
        <v>0.19</v>
      </c>
      <c r="D831">
        <v>11.48</v>
      </c>
      <c r="E831">
        <f>ROUND((C831*D831),4)</f>
        <v>2.1812</v>
      </c>
    </row>
    <row r="832" spans="1:5" x14ac:dyDescent="0.25">
      <c r="A832" s="2" t="s">
        <v>132</v>
      </c>
      <c r="B832" t="s">
        <v>9</v>
      </c>
      <c r="C832" t="s">
        <v>9</v>
      </c>
      <c r="D832" t="s">
        <v>9</v>
      </c>
      <c r="E832">
        <f>SUM(E830:E831)</f>
        <v>3.819</v>
      </c>
    </row>
    <row r="833" spans="1:5" x14ac:dyDescent="0.25">
      <c r="B833"/>
      <c r="C833"/>
      <c r="D833"/>
      <c r="E833"/>
    </row>
    <row r="834" spans="1:5" x14ac:dyDescent="0.25">
      <c r="A834" s="2" t="s">
        <v>137</v>
      </c>
      <c r="B834" t="s">
        <v>127</v>
      </c>
      <c r="C834" t="s">
        <v>128</v>
      </c>
      <c r="D834" t="s">
        <v>129</v>
      </c>
      <c r="E834" t="s">
        <v>130</v>
      </c>
    </row>
    <row r="835" spans="1:5" ht="30" x14ac:dyDescent="0.25">
      <c r="A835" s="2" t="s">
        <v>674</v>
      </c>
      <c r="B835" t="s">
        <v>141</v>
      </c>
      <c r="C835">
        <v>1</v>
      </c>
      <c r="D835">
        <v>1.0900000000000001</v>
      </c>
      <c r="E835">
        <f t="shared" ref="E835:E848" si="18">ROUND((C835*D835),4)</f>
        <v>1.0900000000000001</v>
      </c>
    </row>
    <row r="836" spans="1:5" x14ac:dyDescent="0.25">
      <c r="A836" s="2" t="s">
        <v>531</v>
      </c>
      <c r="B836" t="s">
        <v>141</v>
      </c>
      <c r="C836">
        <v>1.1019999999999999E-3</v>
      </c>
      <c r="D836">
        <v>6.93</v>
      </c>
      <c r="E836">
        <f t="shared" si="18"/>
        <v>7.6E-3</v>
      </c>
    </row>
    <row r="837" spans="1:5" x14ac:dyDescent="0.25">
      <c r="A837" s="2" t="s">
        <v>532</v>
      </c>
      <c r="B837" t="s">
        <v>172</v>
      </c>
      <c r="C837">
        <v>5.2440000000000004E-3</v>
      </c>
      <c r="D837">
        <v>33.270000000000003</v>
      </c>
      <c r="E837">
        <f t="shared" si="18"/>
        <v>0.17449999999999999</v>
      </c>
    </row>
    <row r="838" spans="1:5" x14ac:dyDescent="0.25">
      <c r="A838" s="2" t="s">
        <v>533</v>
      </c>
      <c r="B838" t="s">
        <v>141</v>
      </c>
      <c r="C838">
        <v>5.2440000000000004E-3</v>
      </c>
      <c r="D838">
        <v>27.73</v>
      </c>
      <c r="E838">
        <f t="shared" si="18"/>
        <v>0.1454</v>
      </c>
    </row>
    <row r="839" spans="1:5" x14ac:dyDescent="0.25">
      <c r="A839" s="2" t="s">
        <v>534</v>
      </c>
      <c r="B839" t="s">
        <v>141</v>
      </c>
      <c r="C839">
        <v>5.2440000000000004E-3</v>
      </c>
      <c r="D839">
        <v>11.73</v>
      </c>
      <c r="E839">
        <f t="shared" si="18"/>
        <v>6.1499999999999999E-2</v>
      </c>
    </row>
    <row r="840" spans="1:5" x14ac:dyDescent="0.25">
      <c r="A840" s="2" t="s">
        <v>535</v>
      </c>
      <c r="B840" t="s">
        <v>141</v>
      </c>
      <c r="C840">
        <v>1.1019999999999999E-3</v>
      </c>
      <c r="D840">
        <v>93.94</v>
      </c>
      <c r="E840">
        <f t="shared" si="18"/>
        <v>0.10349999999999999</v>
      </c>
    </row>
    <row r="841" spans="1:5" x14ac:dyDescent="0.25">
      <c r="A841" s="2" t="s">
        <v>675</v>
      </c>
      <c r="B841" t="s">
        <v>141</v>
      </c>
      <c r="C841">
        <v>1</v>
      </c>
      <c r="D841">
        <v>12.6</v>
      </c>
      <c r="E841">
        <f t="shared" si="18"/>
        <v>12.6</v>
      </c>
    </row>
    <row r="842" spans="1:5" ht="30" x14ac:dyDescent="0.25">
      <c r="A842" s="2" t="s">
        <v>537</v>
      </c>
      <c r="B842" t="s">
        <v>141</v>
      </c>
      <c r="C842">
        <v>1.1019999999999999E-3</v>
      </c>
      <c r="D842">
        <v>16</v>
      </c>
      <c r="E842">
        <f t="shared" si="18"/>
        <v>1.7600000000000001E-2</v>
      </c>
    </row>
    <row r="843" spans="1:5" x14ac:dyDescent="0.25">
      <c r="A843" s="2" t="s">
        <v>538</v>
      </c>
      <c r="B843" t="s">
        <v>172</v>
      </c>
      <c r="C843">
        <v>5.2440000000000004E-3</v>
      </c>
      <c r="D843">
        <v>8.9</v>
      </c>
      <c r="E843">
        <f t="shared" si="18"/>
        <v>4.6699999999999998E-2</v>
      </c>
    </row>
    <row r="844" spans="1:5" ht="30" x14ac:dyDescent="0.25">
      <c r="A844" s="2" t="s">
        <v>599</v>
      </c>
      <c r="B844" t="s">
        <v>141</v>
      </c>
      <c r="C844">
        <v>0.03</v>
      </c>
      <c r="D844">
        <v>12.01</v>
      </c>
      <c r="E844">
        <f t="shared" si="18"/>
        <v>0.36030000000000001</v>
      </c>
    </row>
    <row r="845" spans="1:5" ht="30" x14ac:dyDescent="0.25">
      <c r="A845" s="2" t="s">
        <v>544</v>
      </c>
      <c r="B845" t="s">
        <v>135</v>
      </c>
      <c r="C845">
        <v>0.38</v>
      </c>
      <c r="D845">
        <v>0.6</v>
      </c>
      <c r="E845">
        <f t="shared" si="18"/>
        <v>0.22800000000000001</v>
      </c>
    </row>
    <row r="846" spans="1:5" ht="30" x14ac:dyDescent="0.25">
      <c r="A846" s="2" t="s">
        <v>545</v>
      </c>
      <c r="B846" t="s">
        <v>135</v>
      </c>
      <c r="C846">
        <v>0.38</v>
      </c>
      <c r="D846">
        <v>0.7</v>
      </c>
      <c r="E846">
        <f t="shared" si="18"/>
        <v>0.26600000000000001</v>
      </c>
    </row>
    <row r="847" spans="1:5" x14ac:dyDescent="0.25">
      <c r="A847" s="2" t="s">
        <v>546</v>
      </c>
      <c r="B847" t="s">
        <v>135</v>
      </c>
      <c r="C847">
        <v>0.38</v>
      </c>
      <c r="D847">
        <v>0.09</v>
      </c>
      <c r="E847">
        <f t="shared" si="18"/>
        <v>3.4200000000000001E-2</v>
      </c>
    </row>
    <row r="848" spans="1:5" x14ac:dyDescent="0.25">
      <c r="A848" s="2" t="s">
        <v>547</v>
      </c>
      <c r="B848" t="s">
        <v>135</v>
      </c>
      <c r="C848">
        <v>0.38</v>
      </c>
      <c r="D848">
        <v>0.04</v>
      </c>
      <c r="E848">
        <f t="shared" si="18"/>
        <v>1.52E-2</v>
      </c>
    </row>
    <row r="849" spans="1:5" x14ac:dyDescent="0.25">
      <c r="A849" s="2" t="s">
        <v>132</v>
      </c>
      <c r="B849" t="s">
        <v>9</v>
      </c>
      <c r="C849" t="s">
        <v>9</v>
      </c>
      <c r="D849" t="s">
        <v>9</v>
      </c>
      <c r="E849">
        <f>SUM(E835:E848)</f>
        <v>15.150499999999999</v>
      </c>
    </row>
    <row r="850" spans="1:5" x14ac:dyDescent="0.25">
      <c r="B850"/>
      <c r="C850"/>
      <c r="D850"/>
      <c r="E850"/>
    </row>
    <row r="851" spans="1:5" x14ac:dyDescent="0.25">
      <c r="A851" s="2" t="s">
        <v>142</v>
      </c>
      <c r="B851" t="s">
        <v>9</v>
      </c>
      <c r="C851" t="s">
        <v>9</v>
      </c>
      <c r="D851" t="s">
        <v>9</v>
      </c>
      <c r="E851">
        <f>E832+E849</f>
        <v>18.9695</v>
      </c>
    </row>
    <row r="852" spans="1:5" x14ac:dyDescent="0.25">
      <c r="A852" s="2" t="s">
        <v>143</v>
      </c>
      <c r="B852" t="s">
        <v>9</v>
      </c>
      <c r="C852" t="s">
        <v>9</v>
      </c>
      <c r="D852" s="271">
        <v>0</v>
      </c>
      <c r="E852">
        <f>ROUND((E851*D852),4)</f>
        <v>0</v>
      </c>
    </row>
    <row r="853" spans="1:5" x14ac:dyDescent="0.25">
      <c r="A853" s="2" t="s">
        <v>144</v>
      </c>
      <c r="B853" t="s">
        <v>9</v>
      </c>
      <c r="C853" t="s">
        <v>9</v>
      </c>
      <c r="D853" t="s">
        <v>9</v>
      </c>
      <c r="E853">
        <f>SUM(E851:E852)</f>
        <v>18.9695</v>
      </c>
    </row>
    <row r="854" spans="1:5" x14ac:dyDescent="0.25">
      <c r="B854"/>
      <c r="C854"/>
      <c r="D854"/>
      <c r="E854"/>
    </row>
    <row r="855" spans="1:5" x14ac:dyDescent="0.25">
      <c r="A855" s="2" t="s">
        <v>519</v>
      </c>
      <c r="B855" t="s">
        <v>339</v>
      </c>
      <c r="C855"/>
      <c r="D855"/>
      <c r="E855"/>
    </row>
    <row r="856" spans="1:5" x14ac:dyDescent="0.25">
      <c r="A856" s="2" t="s">
        <v>676</v>
      </c>
      <c r="B856"/>
      <c r="C856"/>
      <c r="D856"/>
      <c r="E856"/>
    </row>
    <row r="857" spans="1:5" x14ac:dyDescent="0.25">
      <c r="A857" s="2" t="s">
        <v>145</v>
      </c>
      <c r="B857"/>
      <c r="C857"/>
      <c r="D857"/>
      <c r="E857"/>
    </row>
    <row r="858" spans="1:5" x14ac:dyDescent="0.25">
      <c r="B858"/>
      <c r="C858"/>
      <c r="D858"/>
      <c r="E858"/>
    </row>
    <row r="859" spans="1:5" x14ac:dyDescent="0.25">
      <c r="A859" s="2" t="s">
        <v>133</v>
      </c>
      <c r="B859" t="s">
        <v>127</v>
      </c>
      <c r="C859" t="s">
        <v>128</v>
      </c>
      <c r="D859" t="s">
        <v>129</v>
      </c>
      <c r="E859" t="s">
        <v>130</v>
      </c>
    </row>
    <row r="860" spans="1:5" x14ac:dyDescent="0.25">
      <c r="A860" s="2" t="s">
        <v>562</v>
      </c>
      <c r="B860" t="s">
        <v>135</v>
      </c>
      <c r="C860">
        <v>0.02</v>
      </c>
      <c r="D860">
        <v>8.66</v>
      </c>
      <c r="E860">
        <f>ROUND((C860*D860),4)</f>
        <v>0.17319999999999999</v>
      </c>
    </row>
    <row r="861" spans="1:5" x14ac:dyDescent="0.25">
      <c r="A861" s="2" t="s">
        <v>132</v>
      </c>
      <c r="B861" t="s">
        <v>9</v>
      </c>
      <c r="C861" t="s">
        <v>9</v>
      </c>
      <c r="D861" t="s">
        <v>9</v>
      </c>
      <c r="E861">
        <f>SUM(E860:E860)</f>
        <v>0.17319999999999999</v>
      </c>
    </row>
    <row r="862" spans="1:5" x14ac:dyDescent="0.25">
      <c r="B862"/>
      <c r="C862"/>
      <c r="D862"/>
      <c r="E862"/>
    </row>
    <row r="863" spans="1:5" x14ac:dyDescent="0.25">
      <c r="A863" s="2" t="s">
        <v>137</v>
      </c>
      <c r="B863" t="s">
        <v>127</v>
      </c>
      <c r="C863" t="s">
        <v>128</v>
      </c>
      <c r="D863" t="s">
        <v>129</v>
      </c>
      <c r="E863" t="s">
        <v>130</v>
      </c>
    </row>
    <row r="864" spans="1:5" x14ac:dyDescent="0.25">
      <c r="A864" s="2" t="s">
        <v>531</v>
      </c>
      <c r="B864" t="s">
        <v>141</v>
      </c>
      <c r="C864">
        <v>5.8E-5</v>
      </c>
      <c r="D864">
        <v>6.93</v>
      </c>
      <c r="E864">
        <f t="shared" ref="E864:E875" si="19">ROUND((C864*D864),4)</f>
        <v>4.0000000000000002E-4</v>
      </c>
    </row>
    <row r="865" spans="1:5" x14ac:dyDescent="0.25">
      <c r="A865" s="2" t="s">
        <v>532</v>
      </c>
      <c r="B865" t="s">
        <v>172</v>
      </c>
      <c r="C865">
        <v>2.7599999999999999E-4</v>
      </c>
      <c r="D865">
        <v>33.270000000000003</v>
      </c>
      <c r="E865">
        <f t="shared" si="19"/>
        <v>9.1999999999999998E-3</v>
      </c>
    </row>
    <row r="866" spans="1:5" x14ac:dyDescent="0.25">
      <c r="A866" s="2" t="s">
        <v>533</v>
      </c>
      <c r="B866" t="s">
        <v>141</v>
      </c>
      <c r="C866">
        <v>2.7599999999999999E-4</v>
      </c>
      <c r="D866">
        <v>27.73</v>
      </c>
      <c r="E866">
        <f t="shared" si="19"/>
        <v>7.7000000000000002E-3</v>
      </c>
    </row>
    <row r="867" spans="1:5" x14ac:dyDescent="0.25">
      <c r="A867" s="2" t="s">
        <v>534</v>
      </c>
      <c r="B867" t="s">
        <v>141</v>
      </c>
      <c r="C867">
        <v>2.7599999999999999E-4</v>
      </c>
      <c r="D867">
        <v>11.73</v>
      </c>
      <c r="E867">
        <f t="shared" si="19"/>
        <v>3.2000000000000002E-3</v>
      </c>
    </row>
    <row r="868" spans="1:5" x14ac:dyDescent="0.25">
      <c r="A868" s="2" t="s">
        <v>535</v>
      </c>
      <c r="B868" t="s">
        <v>141</v>
      </c>
      <c r="C868">
        <v>5.8E-5</v>
      </c>
      <c r="D868">
        <v>93.94</v>
      </c>
      <c r="E868">
        <f t="shared" si="19"/>
        <v>5.4000000000000003E-3</v>
      </c>
    </row>
    <row r="869" spans="1:5" ht="30" x14ac:dyDescent="0.25">
      <c r="A869" s="2" t="s">
        <v>537</v>
      </c>
      <c r="B869" t="s">
        <v>141</v>
      </c>
      <c r="C869">
        <v>5.8E-5</v>
      </c>
      <c r="D869">
        <v>16</v>
      </c>
      <c r="E869">
        <f t="shared" si="19"/>
        <v>8.9999999999999998E-4</v>
      </c>
    </row>
    <row r="870" spans="1:5" ht="30" x14ac:dyDescent="0.25">
      <c r="A870" s="2" t="s">
        <v>677</v>
      </c>
      <c r="B870" t="s">
        <v>141</v>
      </c>
      <c r="C870">
        <v>1</v>
      </c>
      <c r="D870">
        <v>4.1500000000000004</v>
      </c>
      <c r="E870">
        <f t="shared" si="19"/>
        <v>4.1500000000000004</v>
      </c>
    </row>
    <row r="871" spans="1:5" x14ac:dyDescent="0.25">
      <c r="A871" s="2" t="s">
        <v>538</v>
      </c>
      <c r="B871" t="s">
        <v>172</v>
      </c>
      <c r="C871">
        <v>2.7599999999999999E-4</v>
      </c>
      <c r="D871">
        <v>8.9</v>
      </c>
      <c r="E871">
        <f t="shared" si="19"/>
        <v>2.5000000000000001E-3</v>
      </c>
    </row>
    <row r="872" spans="1:5" ht="30" x14ac:dyDescent="0.25">
      <c r="A872" s="2" t="s">
        <v>544</v>
      </c>
      <c r="B872" t="s">
        <v>135</v>
      </c>
      <c r="C872">
        <v>0.02</v>
      </c>
      <c r="D872">
        <v>0.6</v>
      </c>
      <c r="E872">
        <f t="shared" si="19"/>
        <v>1.2E-2</v>
      </c>
    </row>
    <row r="873" spans="1:5" ht="30" x14ac:dyDescent="0.25">
      <c r="A873" s="2" t="s">
        <v>545</v>
      </c>
      <c r="B873" t="s">
        <v>135</v>
      </c>
      <c r="C873">
        <v>0.02</v>
      </c>
      <c r="D873">
        <v>0.7</v>
      </c>
      <c r="E873">
        <f t="shared" si="19"/>
        <v>1.4E-2</v>
      </c>
    </row>
    <row r="874" spans="1:5" x14ac:dyDescent="0.25">
      <c r="A874" s="2" t="s">
        <v>546</v>
      </c>
      <c r="B874" t="s">
        <v>135</v>
      </c>
      <c r="C874">
        <v>0.02</v>
      </c>
      <c r="D874">
        <v>0.09</v>
      </c>
      <c r="E874">
        <f t="shared" si="19"/>
        <v>1.8E-3</v>
      </c>
    </row>
    <row r="875" spans="1:5" x14ac:dyDescent="0.25">
      <c r="A875" s="2" t="s">
        <v>547</v>
      </c>
      <c r="B875" t="s">
        <v>135</v>
      </c>
      <c r="C875">
        <v>0.02</v>
      </c>
      <c r="D875">
        <v>0.04</v>
      </c>
      <c r="E875">
        <f t="shared" si="19"/>
        <v>8.0000000000000004E-4</v>
      </c>
    </row>
    <row r="876" spans="1:5" x14ac:dyDescent="0.25">
      <c r="A876" s="2" t="s">
        <v>132</v>
      </c>
      <c r="B876" t="s">
        <v>9</v>
      </c>
      <c r="C876" t="s">
        <v>9</v>
      </c>
      <c r="D876" t="s">
        <v>9</v>
      </c>
      <c r="E876">
        <f>SUM(E864:E875)</f>
        <v>4.2079000000000004</v>
      </c>
    </row>
    <row r="877" spans="1:5" x14ac:dyDescent="0.25">
      <c r="B877"/>
      <c r="C877"/>
      <c r="D877"/>
      <c r="E877"/>
    </row>
    <row r="878" spans="1:5" x14ac:dyDescent="0.25">
      <c r="A878" s="2" t="s">
        <v>142</v>
      </c>
      <c r="B878" t="s">
        <v>9</v>
      </c>
      <c r="C878" t="s">
        <v>9</v>
      </c>
      <c r="D878" t="s">
        <v>9</v>
      </c>
      <c r="E878">
        <f>E861+E876</f>
        <v>4.3811</v>
      </c>
    </row>
    <row r="879" spans="1:5" x14ac:dyDescent="0.25">
      <c r="A879" s="2" t="s">
        <v>143</v>
      </c>
      <c r="B879" t="s">
        <v>9</v>
      </c>
      <c r="C879" t="s">
        <v>9</v>
      </c>
      <c r="D879" s="271">
        <v>0</v>
      </c>
      <c r="E879">
        <f>ROUND((E878*D879),4)</f>
        <v>0</v>
      </c>
    </row>
    <row r="880" spans="1:5" x14ac:dyDescent="0.25">
      <c r="A880" s="2" t="s">
        <v>144</v>
      </c>
      <c r="B880" t="s">
        <v>9</v>
      </c>
      <c r="C880" t="s">
        <v>9</v>
      </c>
      <c r="D880" t="s">
        <v>9</v>
      </c>
      <c r="E880">
        <f>SUM(E878:E879)</f>
        <v>4.3811</v>
      </c>
    </row>
    <row r="881" spans="1:5" x14ac:dyDescent="0.25">
      <c r="B881"/>
      <c r="C881"/>
      <c r="D881"/>
      <c r="E881"/>
    </row>
    <row r="882" spans="1:5" x14ac:dyDescent="0.25">
      <c r="A882" s="2" t="s">
        <v>678</v>
      </c>
      <c r="B882" t="s">
        <v>342</v>
      </c>
      <c r="C882"/>
      <c r="D882"/>
      <c r="E882"/>
    </row>
    <row r="883" spans="1:5" ht="30" x14ac:dyDescent="0.25">
      <c r="A883" s="2" t="s">
        <v>679</v>
      </c>
      <c r="B883"/>
      <c r="C883"/>
      <c r="D883"/>
      <c r="E883"/>
    </row>
    <row r="884" spans="1:5" x14ac:dyDescent="0.25">
      <c r="A884" s="2" t="s">
        <v>145</v>
      </c>
      <c r="B884"/>
      <c r="C884"/>
      <c r="D884"/>
      <c r="E884"/>
    </row>
    <row r="885" spans="1:5" x14ac:dyDescent="0.25">
      <c r="B885"/>
      <c r="C885"/>
      <c r="D885"/>
      <c r="E885"/>
    </row>
    <row r="886" spans="1:5" x14ac:dyDescent="0.25">
      <c r="A886" s="2" t="s">
        <v>137</v>
      </c>
      <c r="B886" t="s">
        <v>127</v>
      </c>
      <c r="C886" t="s">
        <v>128</v>
      </c>
      <c r="D886" t="s">
        <v>129</v>
      </c>
      <c r="E886" t="s">
        <v>130</v>
      </c>
    </row>
    <row r="887" spans="1:5" ht="30" x14ac:dyDescent="0.25">
      <c r="A887" s="2" t="s">
        <v>680</v>
      </c>
      <c r="B887" t="s">
        <v>141</v>
      </c>
      <c r="C887">
        <v>1</v>
      </c>
      <c r="D887">
        <v>20.78</v>
      </c>
      <c r="E887">
        <f>ROUND((C887*D887),4)</f>
        <v>20.78</v>
      </c>
    </row>
    <row r="888" spans="1:5" x14ac:dyDescent="0.25">
      <c r="A888" s="2" t="s">
        <v>132</v>
      </c>
      <c r="B888" t="s">
        <v>9</v>
      </c>
      <c r="C888" t="s">
        <v>9</v>
      </c>
      <c r="D888" t="s">
        <v>9</v>
      </c>
      <c r="E888">
        <f>SUM(E887:E887)</f>
        <v>20.78</v>
      </c>
    </row>
    <row r="889" spans="1:5" x14ac:dyDescent="0.25">
      <c r="B889"/>
      <c r="C889"/>
      <c r="D889"/>
      <c r="E889"/>
    </row>
    <row r="890" spans="1:5" x14ac:dyDescent="0.25">
      <c r="A890" s="2" t="s">
        <v>142</v>
      </c>
      <c r="B890" t="s">
        <v>9</v>
      </c>
      <c r="C890" t="s">
        <v>9</v>
      </c>
      <c r="D890" t="s">
        <v>9</v>
      </c>
      <c r="E890">
        <f>E888</f>
        <v>20.78</v>
      </c>
    </row>
    <row r="891" spans="1:5" x14ac:dyDescent="0.25">
      <c r="A891" s="2" t="s">
        <v>143</v>
      </c>
      <c r="B891" t="s">
        <v>9</v>
      </c>
      <c r="C891" t="s">
        <v>9</v>
      </c>
      <c r="D891" s="271">
        <v>0</v>
      </c>
      <c r="E891">
        <f>ROUND((E890*D891),4)</f>
        <v>0</v>
      </c>
    </row>
    <row r="892" spans="1:5" x14ac:dyDescent="0.25">
      <c r="A892" s="2" t="s">
        <v>144</v>
      </c>
      <c r="B892" t="s">
        <v>9</v>
      </c>
      <c r="C892" t="s">
        <v>9</v>
      </c>
      <c r="D892" t="s">
        <v>9</v>
      </c>
      <c r="E892">
        <f>SUM(E890:E891)</f>
        <v>20.78</v>
      </c>
    </row>
    <row r="893" spans="1:5" x14ac:dyDescent="0.25">
      <c r="B893"/>
      <c r="C893"/>
      <c r="D893"/>
      <c r="E893"/>
    </row>
    <row r="894" spans="1:5" x14ac:dyDescent="0.25">
      <c r="A894" s="2" t="s">
        <v>681</v>
      </c>
      <c r="B894" t="s">
        <v>30</v>
      </c>
      <c r="C894"/>
      <c r="D894"/>
      <c r="E894"/>
    </row>
    <row r="895" spans="1:5" ht="45" x14ac:dyDescent="0.25">
      <c r="A895" s="2" t="s">
        <v>682</v>
      </c>
      <c r="B895"/>
      <c r="C895"/>
      <c r="D895"/>
      <c r="E895"/>
    </row>
    <row r="896" spans="1:5" x14ac:dyDescent="0.25">
      <c r="A896" s="2" t="s">
        <v>145</v>
      </c>
      <c r="B896"/>
      <c r="C896"/>
      <c r="D896"/>
      <c r="E896"/>
    </row>
    <row r="897" spans="1:5" x14ac:dyDescent="0.25">
      <c r="B897"/>
      <c r="C897"/>
      <c r="D897"/>
      <c r="E897"/>
    </row>
    <row r="898" spans="1:5" x14ac:dyDescent="0.25">
      <c r="A898" s="2" t="s">
        <v>133</v>
      </c>
      <c r="B898" t="s">
        <v>127</v>
      </c>
      <c r="C898" t="s">
        <v>128</v>
      </c>
      <c r="D898" t="s">
        <v>129</v>
      </c>
      <c r="E898" t="s">
        <v>130</v>
      </c>
    </row>
    <row r="899" spans="1:5" x14ac:dyDescent="0.25">
      <c r="A899" s="2" t="s">
        <v>562</v>
      </c>
      <c r="B899" t="s">
        <v>135</v>
      </c>
      <c r="C899">
        <v>1.5</v>
      </c>
      <c r="D899">
        <v>8.66</v>
      </c>
      <c r="E899">
        <f>ROUND((C899*D899),4)</f>
        <v>12.99</v>
      </c>
    </row>
    <row r="900" spans="1:5" x14ac:dyDescent="0.25">
      <c r="A900" s="2" t="s">
        <v>563</v>
      </c>
      <c r="B900" t="s">
        <v>135</v>
      </c>
      <c r="C900">
        <v>1.5</v>
      </c>
      <c r="D900">
        <v>11.48</v>
      </c>
      <c r="E900">
        <f>ROUND((C900*D900),4)</f>
        <v>17.22</v>
      </c>
    </row>
    <row r="901" spans="1:5" x14ac:dyDescent="0.25">
      <c r="A901" s="2" t="s">
        <v>683</v>
      </c>
      <c r="B901" t="s">
        <v>135</v>
      </c>
      <c r="C901">
        <v>0.15</v>
      </c>
      <c r="D901">
        <v>11.48</v>
      </c>
      <c r="E901">
        <f>ROUND((C901*D901),4)</f>
        <v>1.722</v>
      </c>
    </row>
    <row r="902" spans="1:5" x14ac:dyDescent="0.25">
      <c r="A902" s="2" t="s">
        <v>529</v>
      </c>
      <c r="B902" t="s">
        <v>135</v>
      </c>
      <c r="C902">
        <v>0.15553500000000001</v>
      </c>
      <c r="D902">
        <v>7.68</v>
      </c>
      <c r="E902">
        <f>ROUND((C902*D902),4)</f>
        <v>1.1944999999999999</v>
      </c>
    </row>
    <row r="903" spans="1:5" x14ac:dyDescent="0.25">
      <c r="A903" s="2" t="s">
        <v>132</v>
      </c>
      <c r="B903" t="s">
        <v>9</v>
      </c>
      <c r="C903" t="s">
        <v>9</v>
      </c>
      <c r="D903" t="s">
        <v>9</v>
      </c>
      <c r="E903">
        <f>SUM(E899:E902)</f>
        <v>33.1265</v>
      </c>
    </row>
    <row r="904" spans="1:5" x14ac:dyDescent="0.25">
      <c r="B904"/>
      <c r="C904"/>
      <c r="D904"/>
      <c r="E904"/>
    </row>
    <row r="905" spans="1:5" x14ac:dyDescent="0.25">
      <c r="A905" s="2" t="s">
        <v>137</v>
      </c>
      <c r="B905" t="s">
        <v>127</v>
      </c>
      <c r="C905" t="s">
        <v>128</v>
      </c>
      <c r="D905" t="s">
        <v>129</v>
      </c>
      <c r="E905" t="s">
        <v>130</v>
      </c>
    </row>
    <row r="906" spans="1:5" x14ac:dyDescent="0.25">
      <c r="A906" s="2" t="s">
        <v>530</v>
      </c>
      <c r="B906" t="s">
        <v>152</v>
      </c>
      <c r="C906">
        <v>6.4499999999999996E-4</v>
      </c>
      <c r="D906">
        <v>70.92</v>
      </c>
      <c r="E906">
        <f t="shared" ref="E906:E920" si="20">ROUND((C906*D906),4)</f>
        <v>4.5699999999999998E-2</v>
      </c>
    </row>
    <row r="907" spans="1:5" x14ac:dyDescent="0.25">
      <c r="A907" s="2" t="s">
        <v>531</v>
      </c>
      <c r="B907" t="s">
        <v>141</v>
      </c>
      <c r="C907">
        <v>9.5860500000000005E-3</v>
      </c>
      <c r="D907">
        <v>6.93</v>
      </c>
      <c r="E907">
        <f t="shared" si="20"/>
        <v>6.6400000000000001E-2</v>
      </c>
    </row>
    <row r="908" spans="1:5" x14ac:dyDescent="0.25">
      <c r="A908" s="2" t="s">
        <v>532</v>
      </c>
      <c r="B908" t="s">
        <v>172</v>
      </c>
      <c r="C908">
        <v>4.5616379999999998E-2</v>
      </c>
      <c r="D908">
        <v>33.270000000000003</v>
      </c>
      <c r="E908">
        <f t="shared" si="20"/>
        <v>1.5177</v>
      </c>
    </row>
    <row r="909" spans="1:5" ht="30" x14ac:dyDescent="0.25">
      <c r="A909" s="2" t="s">
        <v>684</v>
      </c>
      <c r="B909" t="s">
        <v>141</v>
      </c>
      <c r="C909">
        <v>1</v>
      </c>
      <c r="D909">
        <v>52.79</v>
      </c>
      <c r="E909">
        <f t="shared" si="20"/>
        <v>52.79</v>
      </c>
    </row>
    <row r="910" spans="1:5" x14ac:dyDescent="0.25">
      <c r="A910" s="2" t="s">
        <v>685</v>
      </c>
      <c r="B910" t="s">
        <v>159</v>
      </c>
      <c r="C910">
        <v>6.4630000000000007E-2</v>
      </c>
      <c r="D910">
        <v>0.5</v>
      </c>
      <c r="E910">
        <f t="shared" si="20"/>
        <v>3.2300000000000002E-2</v>
      </c>
    </row>
    <row r="911" spans="1:5" x14ac:dyDescent="0.25">
      <c r="A911" s="2" t="s">
        <v>533</v>
      </c>
      <c r="B911" t="s">
        <v>141</v>
      </c>
      <c r="C911">
        <v>4.5616379999999998E-2</v>
      </c>
      <c r="D911">
        <v>27.73</v>
      </c>
      <c r="E911">
        <f t="shared" si="20"/>
        <v>1.2648999999999999</v>
      </c>
    </row>
    <row r="912" spans="1:5" x14ac:dyDescent="0.25">
      <c r="A912" s="2" t="s">
        <v>534</v>
      </c>
      <c r="B912" t="s">
        <v>141</v>
      </c>
      <c r="C912">
        <v>4.5616379999999998E-2</v>
      </c>
      <c r="D912">
        <v>11.73</v>
      </c>
      <c r="E912">
        <f t="shared" si="20"/>
        <v>0.53510000000000002</v>
      </c>
    </row>
    <row r="913" spans="1:5" x14ac:dyDescent="0.25">
      <c r="A913" s="2" t="s">
        <v>535</v>
      </c>
      <c r="B913" t="s">
        <v>141</v>
      </c>
      <c r="C913">
        <v>9.5860500000000005E-3</v>
      </c>
      <c r="D913">
        <v>93.94</v>
      </c>
      <c r="E913">
        <f t="shared" si="20"/>
        <v>0.90049999999999997</v>
      </c>
    </row>
    <row r="914" spans="1:5" x14ac:dyDescent="0.25">
      <c r="A914" s="2" t="s">
        <v>536</v>
      </c>
      <c r="B914" t="s">
        <v>159</v>
      </c>
      <c r="C914">
        <v>0.123875</v>
      </c>
      <c r="D914">
        <v>0.44</v>
      </c>
      <c r="E914">
        <f t="shared" si="20"/>
        <v>5.45E-2</v>
      </c>
    </row>
    <row r="915" spans="1:5" ht="30" x14ac:dyDescent="0.25">
      <c r="A915" s="2" t="s">
        <v>537</v>
      </c>
      <c r="B915" t="s">
        <v>141</v>
      </c>
      <c r="C915">
        <v>9.5860500000000005E-3</v>
      </c>
      <c r="D915">
        <v>16</v>
      </c>
      <c r="E915">
        <f t="shared" si="20"/>
        <v>0.15340000000000001</v>
      </c>
    </row>
    <row r="916" spans="1:5" x14ac:dyDescent="0.25">
      <c r="A916" s="2" t="s">
        <v>538</v>
      </c>
      <c r="B916" t="s">
        <v>172</v>
      </c>
      <c r="C916">
        <v>4.5616379999999998E-2</v>
      </c>
      <c r="D916">
        <v>8.9</v>
      </c>
      <c r="E916">
        <f t="shared" si="20"/>
        <v>0.40600000000000003</v>
      </c>
    </row>
    <row r="917" spans="1:5" ht="30" x14ac:dyDescent="0.25">
      <c r="A917" s="2" t="s">
        <v>544</v>
      </c>
      <c r="B917" t="s">
        <v>135</v>
      </c>
      <c r="C917">
        <v>3.3055349999999999</v>
      </c>
      <c r="D917">
        <v>0.6</v>
      </c>
      <c r="E917">
        <f t="shared" si="20"/>
        <v>1.9833000000000001</v>
      </c>
    </row>
    <row r="918" spans="1:5" ht="30" x14ac:dyDescent="0.25">
      <c r="A918" s="2" t="s">
        <v>545</v>
      </c>
      <c r="B918" t="s">
        <v>135</v>
      </c>
      <c r="C918">
        <v>3.3055349999999999</v>
      </c>
      <c r="D918">
        <v>0.7</v>
      </c>
      <c r="E918">
        <f t="shared" si="20"/>
        <v>2.3138999999999998</v>
      </c>
    </row>
    <row r="919" spans="1:5" x14ac:dyDescent="0.25">
      <c r="A919" s="2" t="s">
        <v>546</v>
      </c>
      <c r="B919" t="s">
        <v>135</v>
      </c>
      <c r="C919">
        <v>3.3055349999999999</v>
      </c>
      <c r="D919">
        <v>0.09</v>
      </c>
      <c r="E919">
        <f t="shared" si="20"/>
        <v>0.29749999999999999</v>
      </c>
    </row>
    <row r="920" spans="1:5" x14ac:dyDescent="0.25">
      <c r="A920" s="2" t="s">
        <v>547</v>
      </c>
      <c r="B920" t="s">
        <v>135</v>
      </c>
      <c r="C920">
        <v>3.3055349999999999</v>
      </c>
      <c r="D920">
        <v>0.04</v>
      </c>
      <c r="E920">
        <f t="shared" si="20"/>
        <v>0.13220000000000001</v>
      </c>
    </row>
    <row r="921" spans="1:5" x14ac:dyDescent="0.25">
      <c r="A921" s="2" t="s">
        <v>132</v>
      </c>
      <c r="B921" t="s">
        <v>9</v>
      </c>
      <c r="C921" t="s">
        <v>9</v>
      </c>
      <c r="D921" t="s">
        <v>9</v>
      </c>
      <c r="E921">
        <f>SUM(E906:E920)</f>
        <v>62.493399999999987</v>
      </c>
    </row>
    <row r="922" spans="1:5" x14ac:dyDescent="0.25">
      <c r="B922"/>
      <c r="C922"/>
      <c r="D922"/>
      <c r="E922"/>
    </row>
    <row r="923" spans="1:5" x14ac:dyDescent="0.25">
      <c r="A923" s="2" t="s">
        <v>142</v>
      </c>
      <c r="B923" t="s">
        <v>9</v>
      </c>
      <c r="C923" t="s">
        <v>9</v>
      </c>
      <c r="D923" t="s">
        <v>9</v>
      </c>
      <c r="E923">
        <f>E903+E921</f>
        <v>95.619899999999987</v>
      </c>
    </row>
    <row r="924" spans="1:5" x14ac:dyDescent="0.25">
      <c r="A924" s="2" t="s">
        <v>143</v>
      </c>
      <c r="B924" t="s">
        <v>9</v>
      </c>
      <c r="C924" t="s">
        <v>9</v>
      </c>
      <c r="D924" s="271">
        <v>0</v>
      </c>
      <c r="E924">
        <f>ROUND((E923*D924),4)</f>
        <v>0</v>
      </c>
    </row>
    <row r="925" spans="1:5" x14ac:dyDescent="0.25">
      <c r="A925" s="2" t="s">
        <v>144</v>
      </c>
      <c r="B925" t="s">
        <v>9</v>
      </c>
      <c r="C925" t="s">
        <v>9</v>
      </c>
      <c r="D925" t="s">
        <v>9</v>
      </c>
      <c r="E925">
        <f>SUM(E923:E924)</f>
        <v>95.619899999999987</v>
      </c>
    </row>
    <row r="926" spans="1:5" x14ac:dyDescent="0.25">
      <c r="B926"/>
      <c r="C926"/>
      <c r="D926"/>
      <c r="E926"/>
    </row>
    <row r="927" spans="1:5" x14ac:dyDescent="0.25">
      <c r="A927" s="2" t="s">
        <v>519</v>
      </c>
      <c r="B927" t="s">
        <v>347</v>
      </c>
      <c r="C927"/>
      <c r="D927"/>
      <c r="E927"/>
    </row>
    <row r="928" spans="1:5" x14ac:dyDescent="0.25">
      <c r="A928" s="2" t="s">
        <v>150</v>
      </c>
      <c r="B928"/>
      <c r="C928"/>
      <c r="D928"/>
      <c r="E928"/>
    </row>
    <row r="929" spans="1:5" x14ac:dyDescent="0.25">
      <c r="A929" s="2" t="s">
        <v>145</v>
      </c>
      <c r="B929"/>
      <c r="C929"/>
      <c r="D929"/>
      <c r="E929"/>
    </row>
    <row r="930" spans="1:5" x14ac:dyDescent="0.25">
      <c r="B930"/>
      <c r="C930"/>
      <c r="D930"/>
      <c r="E930"/>
    </row>
    <row r="931" spans="1:5" x14ac:dyDescent="0.25">
      <c r="A931" s="2" t="s">
        <v>133</v>
      </c>
      <c r="B931" t="s">
        <v>127</v>
      </c>
      <c r="C931" t="s">
        <v>128</v>
      </c>
      <c r="D931" t="s">
        <v>129</v>
      </c>
      <c r="E931" t="s">
        <v>130</v>
      </c>
    </row>
    <row r="932" spans="1:5" x14ac:dyDescent="0.25">
      <c r="A932" s="2" t="s">
        <v>562</v>
      </c>
      <c r="B932" t="s">
        <v>135</v>
      </c>
      <c r="C932">
        <v>1</v>
      </c>
      <c r="D932">
        <v>8.66</v>
      </c>
      <c r="E932">
        <f>ROUND((C932*D932),4)</f>
        <v>8.66</v>
      </c>
    </row>
    <row r="933" spans="1:5" x14ac:dyDescent="0.25">
      <c r="A933" s="2" t="s">
        <v>563</v>
      </c>
      <c r="B933" t="s">
        <v>135</v>
      </c>
      <c r="C933">
        <v>1</v>
      </c>
      <c r="D933">
        <v>11.48</v>
      </c>
      <c r="E933">
        <f>ROUND((C933*D933),4)</f>
        <v>11.48</v>
      </c>
    </row>
    <row r="934" spans="1:5" x14ac:dyDescent="0.25">
      <c r="A934" s="2" t="s">
        <v>132</v>
      </c>
      <c r="B934" t="s">
        <v>9</v>
      </c>
      <c r="C934" t="s">
        <v>9</v>
      </c>
      <c r="D934" t="s">
        <v>9</v>
      </c>
      <c r="E934">
        <f>SUM(E932:E933)</f>
        <v>20.14</v>
      </c>
    </row>
    <row r="935" spans="1:5" x14ac:dyDescent="0.25">
      <c r="B935"/>
      <c r="C935"/>
      <c r="D935"/>
      <c r="E935"/>
    </row>
    <row r="936" spans="1:5" x14ac:dyDescent="0.25">
      <c r="A936" s="2" t="s">
        <v>137</v>
      </c>
      <c r="B936" t="s">
        <v>127</v>
      </c>
      <c r="C936" t="s">
        <v>128</v>
      </c>
      <c r="D936" t="s">
        <v>129</v>
      </c>
      <c r="E936" t="s">
        <v>130</v>
      </c>
    </row>
    <row r="937" spans="1:5" ht="30" x14ac:dyDescent="0.25">
      <c r="A937" s="2" t="s">
        <v>544</v>
      </c>
      <c r="B937" t="s">
        <v>135</v>
      </c>
      <c r="C937">
        <v>2</v>
      </c>
      <c r="D937">
        <v>0.6</v>
      </c>
      <c r="E937">
        <f t="shared" ref="E937:E948" si="21">ROUND((C937*D937),4)</f>
        <v>1.2</v>
      </c>
    </row>
    <row r="938" spans="1:5" ht="30" x14ac:dyDescent="0.25">
      <c r="A938" s="2" t="s">
        <v>545</v>
      </c>
      <c r="B938" t="s">
        <v>135</v>
      </c>
      <c r="C938">
        <v>2</v>
      </c>
      <c r="D938">
        <v>0.7</v>
      </c>
      <c r="E938">
        <f t="shared" si="21"/>
        <v>1.4</v>
      </c>
    </row>
    <row r="939" spans="1:5" x14ac:dyDescent="0.25">
      <c r="A939" s="2" t="s">
        <v>546</v>
      </c>
      <c r="B939" t="s">
        <v>135</v>
      </c>
      <c r="C939">
        <v>2</v>
      </c>
      <c r="D939">
        <v>0.09</v>
      </c>
      <c r="E939">
        <f t="shared" si="21"/>
        <v>0.18</v>
      </c>
    </row>
    <row r="940" spans="1:5" x14ac:dyDescent="0.25">
      <c r="A940" s="2" t="s">
        <v>547</v>
      </c>
      <c r="B940" t="s">
        <v>135</v>
      </c>
      <c r="C940">
        <v>2</v>
      </c>
      <c r="D940">
        <v>0.04</v>
      </c>
      <c r="E940">
        <f t="shared" si="21"/>
        <v>0.08</v>
      </c>
    </row>
    <row r="941" spans="1:5" x14ac:dyDescent="0.25">
      <c r="A941" s="2" t="s">
        <v>531</v>
      </c>
      <c r="B941" t="s">
        <v>141</v>
      </c>
      <c r="C941">
        <v>5.7999999999999996E-3</v>
      </c>
      <c r="D941">
        <v>6.93</v>
      </c>
      <c r="E941">
        <f t="shared" si="21"/>
        <v>4.02E-2</v>
      </c>
    </row>
    <row r="942" spans="1:5" x14ac:dyDescent="0.25">
      <c r="A942" s="2" t="s">
        <v>535</v>
      </c>
      <c r="B942" t="s">
        <v>141</v>
      </c>
      <c r="C942">
        <v>5.7999999999999996E-3</v>
      </c>
      <c r="D942">
        <v>93.94</v>
      </c>
      <c r="E942">
        <f t="shared" si="21"/>
        <v>0.54490000000000005</v>
      </c>
    </row>
    <row r="943" spans="1:5" ht="30" x14ac:dyDescent="0.25">
      <c r="A943" s="2" t="s">
        <v>537</v>
      </c>
      <c r="B943" t="s">
        <v>141</v>
      </c>
      <c r="C943">
        <v>5.7999999999999996E-3</v>
      </c>
      <c r="D943">
        <v>16</v>
      </c>
      <c r="E943">
        <f t="shared" si="21"/>
        <v>9.2799999999999994E-2</v>
      </c>
    </row>
    <row r="944" spans="1:5" x14ac:dyDescent="0.25">
      <c r="A944" s="2" t="s">
        <v>532</v>
      </c>
      <c r="B944" t="s">
        <v>172</v>
      </c>
      <c r="C944">
        <v>2.76E-2</v>
      </c>
      <c r="D944">
        <v>33.270000000000003</v>
      </c>
      <c r="E944">
        <f t="shared" si="21"/>
        <v>0.91830000000000001</v>
      </c>
    </row>
    <row r="945" spans="1:5" x14ac:dyDescent="0.25">
      <c r="A945" s="2" t="s">
        <v>533</v>
      </c>
      <c r="B945" t="s">
        <v>141</v>
      </c>
      <c r="C945">
        <v>2.76E-2</v>
      </c>
      <c r="D945">
        <v>27.73</v>
      </c>
      <c r="E945">
        <f t="shared" si="21"/>
        <v>0.76529999999999998</v>
      </c>
    </row>
    <row r="946" spans="1:5" x14ac:dyDescent="0.25">
      <c r="A946" s="2" t="s">
        <v>534</v>
      </c>
      <c r="B946" t="s">
        <v>141</v>
      </c>
      <c r="C946">
        <v>2.76E-2</v>
      </c>
      <c r="D946">
        <v>11.73</v>
      </c>
      <c r="E946">
        <f t="shared" si="21"/>
        <v>0.32369999999999999</v>
      </c>
    </row>
    <row r="947" spans="1:5" x14ac:dyDescent="0.25">
      <c r="A947" s="2" t="s">
        <v>538</v>
      </c>
      <c r="B947" t="s">
        <v>172</v>
      </c>
      <c r="C947">
        <v>2.76E-2</v>
      </c>
      <c r="D947">
        <v>8.9</v>
      </c>
      <c r="E947">
        <f t="shared" si="21"/>
        <v>0.24560000000000001</v>
      </c>
    </row>
    <row r="948" spans="1:5" x14ac:dyDescent="0.25">
      <c r="A948" s="2" t="s">
        <v>686</v>
      </c>
      <c r="B948" t="s">
        <v>141</v>
      </c>
      <c r="C948">
        <v>1</v>
      </c>
      <c r="D948">
        <v>962.45100000000002</v>
      </c>
      <c r="E948">
        <f t="shared" si="21"/>
        <v>962.45100000000002</v>
      </c>
    </row>
    <row r="949" spans="1:5" x14ac:dyDescent="0.25">
      <c r="A949" s="2" t="s">
        <v>132</v>
      </c>
      <c r="B949" t="s">
        <v>9</v>
      </c>
      <c r="C949" t="s">
        <v>9</v>
      </c>
      <c r="D949" t="s">
        <v>9</v>
      </c>
      <c r="E949">
        <f>SUM(E937:E948)</f>
        <v>968.24180000000001</v>
      </c>
    </row>
    <row r="950" spans="1:5" x14ac:dyDescent="0.25">
      <c r="B950"/>
      <c r="C950"/>
      <c r="D950"/>
      <c r="E950"/>
    </row>
    <row r="951" spans="1:5" x14ac:dyDescent="0.25">
      <c r="A951" s="2" t="s">
        <v>142</v>
      </c>
      <c r="B951" t="s">
        <v>9</v>
      </c>
      <c r="C951" t="s">
        <v>9</v>
      </c>
      <c r="D951" t="s">
        <v>9</v>
      </c>
      <c r="E951">
        <f>E934+E949</f>
        <v>988.3818</v>
      </c>
    </row>
    <row r="952" spans="1:5" x14ac:dyDescent="0.25">
      <c r="A952" s="2" t="s">
        <v>143</v>
      </c>
      <c r="B952" t="s">
        <v>9</v>
      </c>
      <c r="C952" t="s">
        <v>9</v>
      </c>
      <c r="D952" s="271">
        <v>0</v>
      </c>
      <c r="E952">
        <f>ROUND((E951*D952),4)</f>
        <v>0</v>
      </c>
    </row>
    <row r="953" spans="1:5" x14ac:dyDescent="0.25">
      <c r="A953" s="2" t="s">
        <v>144</v>
      </c>
      <c r="B953" t="s">
        <v>9</v>
      </c>
      <c r="C953" t="s">
        <v>9</v>
      </c>
      <c r="D953" t="s">
        <v>9</v>
      </c>
      <c r="E953">
        <f>SUM(E951:E952)</f>
        <v>988.3818</v>
      </c>
    </row>
    <row r="954" spans="1:5" x14ac:dyDescent="0.25">
      <c r="B954"/>
      <c r="C954"/>
      <c r="D954"/>
      <c r="E954"/>
    </row>
    <row r="955" spans="1:5" x14ac:dyDescent="0.25">
      <c r="A955" s="2" t="s">
        <v>519</v>
      </c>
      <c r="B955" t="s">
        <v>349</v>
      </c>
      <c r="C955"/>
      <c r="D955"/>
      <c r="E955"/>
    </row>
    <row r="956" spans="1:5" x14ac:dyDescent="0.25">
      <c r="A956" s="2" t="s">
        <v>687</v>
      </c>
      <c r="B956"/>
      <c r="C956"/>
      <c r="D956"/>
      <c r="E956"/>
    </row>
    <row r="957" spans="1:5" x14ac:dyDescent="0.25">
      <c r="A957" s="2" t="s">
        <v>145</v>
      </c>
      <c r="B957"/>
      <c r="C957"/>
      <c r="D957"/>
      <c r="E957"/>
    </row>
    <row r="958" spans="1:5" x14ac:dyDescent="0.25">
      <c r="B958"/>
      <c r="C958"/>
      <c r="D958"/>
      <c r="E958"/>
    </row>
    <row r="959" spans="1:5" x14ac:dyDescent="0.25">
      <c r="A959" s="2" t="s">
        <v>126</v>
      </c>
      <c r="B959" t="s">
        <v>127</v>
      </c>
      <c r="C959" t="s">
        <v>128</v>
      </c>
      <c r="D959" t="s">
        <v>129</v>
      </c>
      <c r="E959" t="s">
        <v>130</v>
      </c>
    </row>
    <row r="960" spans="1:5" ht="60" x14ac:dyDescent="0.25">
      <c r="A960" s="2" t="s">
        <v>688</v>
      </c>
      <c r="B960" t="s">
        <v>141</v>
      </c>
      <c r="C960">
        <v>1.3689999999999999E-5</v>
      </c>
      <c r="D960" s="1">
        <v>198000</v>
      </c>
      <c r="E960">
        <f>ROUND((C960*D960),4)</f>
        <v>2.7105999999999999</v>
      </c>
    </row>
    <row r="961" spans="1:5" ht="30" x14ac:dyDescent="0.25">
      <c r="A961" s="2" t="s">
        <v>689</v>
      </c>
      <c r="B961" t="s">
        <v>141</v>
      </c>
      <c r="C961">
        <v>2.1170999999999999E-4</v>
      </c>
      <c r="D961" s="1">
        <v>9800</v>
      </c>
      <c r="E961">
        <f>ROUND((C961*D961),4)</f>
        <v>2.0748000000000002</v>
      </c>
    </row>
    <row r="962" spans="1:5" x14ac:dyDescent="0.25">
      <c r="A962" s="2" t="s">
        <v>132</v>
      </c>
      <c r="B962" t="s">
        <v>9</v>
      </c>
      <c r="C962" t="s">
        <v>9</v>
      </c>
      <c r="D962" t="s">
        <v>9</v>
      </c>
      <c r="E962">
        <f>SUM(E960:E961)</f>
        <v>4.7854000000000001</v>
      </c>
    </row>
    <row r="963" spans="1:5" x14ac:dyDescent="0.25">
      <c r="B963"/>
      <c r="C963"/>
      <c r="D963"/>
      <c r="E963"/>
    </row>
    <row r="964" spans="1:5" x14ac:dyDescent="0.25">
      <c r="A964" s="2" t="s">
        <v>133</v>
      </c>
      <c r="B964" t="s">
        <v>127</v>
      </c>
      <c r="C964" t="s">
        <v>128</v>
      </c>
      <c r="D964" t="s">
        <v>129</v>
      </c>
      <c r="E964" t="s">
        <v>130</v>
      </c>
    </row>
    <row r="965" spans="1:5" x14ac:dyDescent="0.25">
      <c r="A965" s="2" t="s">
        <v>690</v>
      </c>
      <c r="B965" t="s">
        <v>135</v>
      </c>
      <c r="C965">
        <v>9.4500000000000001E-2</v>
      </c>
      <c r="D965">
        <v>12.14</v>
      </c>
      <c r="E965">
        <f>ROUND((C965*D965),4)</f>
        <v>1.1472</v>
      </c>
    </row>
    <row r="966" spans="1:5" x14ac:dyDescent="0.25">
      <c r="A966" s="2" t="s">
        <v>683</v>
      </c>
      <c r="B966" t="s">
        <v>135</v>
      </c>
      <c r="C966">
        <v>9.24</v>
      </c>
      <c r="D966">
        <v>11.48</v>
      </c>
      <c r="E966">
        <f>ROUND((C966*D966),4)</f>
        <v>106.0752</v>
      </c>
    </row>
    <row r="967" spans="1:5" x14ac:dyDescent="0.25">
      <c r="A967" s="2" t="s">
        <v>529</v>
      </c>
      <c r="B967" t="s">
        <v>135</v>
      </c>
      <c r="C967">
        <v>33.709200000000003</v>
      </c>
      <c r="D967">
        <v>7.68</v>
      </c>
      <c r="E967">
        <f>ROUND((C967*D967),4)</f>
        <v>258.88670000000002</v>
      </c>
    </row>
    <row r="968" spans="1:5" x14ac:dyDescent="0.25">
      <c r="A968" s="2" t="s">
        <v>132</v>
      </c>
      <c r="B968" t="s">
        <v>9</v>
      </c>
      <c r="C968" t="s">
        <v>9</v>
      </c>
      <c r="D968" t="s">
        <v>9</v>
      </c>
      <c r="E968">
        <f>SUM(E965:E967)</f>
        <v>366.10910000000001</v>
      </c>
    </row>
    <row r="969" spans="1:5" x14ac:dyDescent="0.25">
      <c r="B969"/>
      <c r="C969"/>
      <c r="D969"/>
      <c r="E969"/>
    </row>
    <row r="970" spans="1:5" x14ac:dyDescent="0.25">
      <c r="A970" s="2" t="s">
        <v>137</v>
      </c>
      <c r="B970" t="s">
        <v>127</v>
      </c>
      <c r="C970" t="s">
        <v>128</v>
      </c>
      <c r="D970" t="s">
        <v>129</v>
      </c>
      <c r="E970" t="s">
        <v>130</v>
      </c>
    </row>
    <row r="971" spans="1:5" x14ac:dyDescent="0.25">
      <c r="A971" s="2" t="s">
        <v>691</v>
      </c>
      <c r="B971" t="s">
        <v>160</v>
      </c>
      <c r="C971">
        <v>9.1349999999999998</v>
      </c>
      <c r="D971">
        <v>7.87</v>
      </c>
      <c r="E971">
        <f t="shared" ref="E971:E990" si="22">ROUND((C971*D971),4)</f>
        <v>71.892499999999998</v>
      </c>
    </row>
    <row r="972" spans="1:5" x14ac:dyDescent="0.25">
      <c r="A972" s="2" t="s">
        <v>530</v>
      </c>
      <c r="B972" t="s">
        <v>152</v>
      </c>
      <c r="C972">
        <v>1.08301</v>
      </c>
      <c r="D972">
        <v>70.92</v>
      </c>
      <c r="E972">
        <f t="shared" si="22"/>
        <v>76.807100000000005</v>
      </c>
    </row>
    <row r="973" spans="1:5" ht="30" x14ac:dyDescent="0.25">
      <c r="A973" s="2" t="s">
        <v>692</v>
      </c>
      <c r="B973" t="s">
        <v>152</v>
      </c>
      <c r="C973">
        <v>0.1</v>
      </c>
      <c r="D973">
        <v>53.3</v>
      </c>
      <c r="E973">
        <f t="shared" si="22"/>
        <v>5.33</v>
      </c>
    </row>
    <row r="974" spans="1:5" x14ac:dyDescent="0.25">
      <c r="A974" s="2" t="s">
        <v>531</v>
      </c>
      <c r="B974" t="s">
        <v>141</v>
      </c>
      <c r="C974">
        <v>0.12455268</v>
      </c>
      <c r="D974">
        <v>6.93</v>
      </c>
      <c r="E974">
        <f t="shared" si="22"/>
        <v>0.86319999999999997</v>
      </c>
    </row>
    <row r="975" spans="1:5" x14ac:dyDescent="0.25">
      <c r="A975" s="2" t="s">
        <v>532</v>
      </c>
      <c r="B975" t="s">
        <v>172</v>
      </c>
      <c r="C975">
        <v>0.59400306999999997</v>
      </c>
      <c r="D975">
        <v>33.270000000000003</v>
      </c>
      <c r="E975">
        <f t="shared" si="22"/>
        <v>19.762499999999999</v>
      </c>
    </row>
    <row r="976" spans="1:5" x14ac:dyDescent="0.25">
      <c r="A976" s="2" t="s">
        <v>533</v>
      </c>
      <c r="B976" t="s">
        <v>141</v>
      </c>
      <c r="C976">
        <v>0.59400306999999997</v>
      </c>
      <c r="D976">
        <v>27.73</v>
      </c>
      <c r="E976">
        <f t="shared" si="22"/>
        <v>16.471699999999998</v>
      </c>
    </row>
    <row r="977" spans="1:5" x14ac:dyDescent="0.25">
      <c r="A977" s="2" t="s">
        <v>534</v>
      </c>
      <c r="B977" t="s">
        <v>141</v>
      </c>
      <c r="C977">
        <v>0.59400306999999997</v>
      </c>
      <c r="D977">
        <v>11.73</v>
      </c>
      <c r="E977">
        <f t="shared" si="22"/>
        <v>6.9676999999999998</v>
      </c>
    </row>
    <row r="978" spans="1:5" x14ac:dyDescent="0.25">
      <c r="A978" s="2" t="s">
        <v>535</v>
      </c>
      <c r="B978" t="s">
        <v>141</v>
      </c>
      <c r="C978">
        <v>0.12455268</v>
      </c>
      <c r="D978">
        <v>93.94</v>
      </c>
      <c r="E978">
        <f t="shared" si="22"/>
        <v>11.7005</v>
      </c>
    </row>
    <row r="979" spans="1:5" x14ac:dyDescent="0.25">
      <c r="A979" s="2" t="s">
        <v>536</v>
      </c>
      <c r="B979" t="s">
        <v>159</v>
      </c>
      <c r="C979">
        <v>304.20452999999998</v>
      </c>
      <c r="D979">
        <v>0.44</v>
      </c>
      <c r="E979">
        <f t="shared" si="22"/>
        <v>133.85</v>
      </c>
    </row>
    <row r="980" spans="1:5" x14ac:dyDescent="0.25">
      <c r="A980" s="2" t="s">
        <v>693</v>
      </c>
      <c r="B980" t="s">
        <v>694</v>
      </c>
      <c r="C980">
        <v>30</v>
      </c>
      <c r="D980">
        <v>22</v>
      </c>
      <c r="E980">
        <f t="shared" si="22"/>
        <v>660</v>
      </c>
    </row>
    <row r="981" spans="1:5" x14ac:dyDescent="0.25">
      <c r="A981" s="2" t="s">
        <v>695</v>
      </c>
      <c r="B981" t="s">
        <v>159</v>
      </c>
      <c r="C981">
        <v>2.94</v>
      </c>
      <c r="D981">
        <v>29.12</v>
      </c>
      <c r="E981">
        <f t="shared" si="22"/>
        <v>85.612799999999993</v>
      </c>
    </row>
    <row r="982" spans="1:5" ht="30" x14ac:dyDescent="0.25">
      <c r="A982" s="2" t="s">
        <v>537</v>
      </c>
      <c r="B982" t="s">
        <v>141</v>
      </c>
      <c r="C982">
        <v>0.12455268</v>
      </c>
      <c r="D982">
        <v>16</v>
      </c>
      <c r="E982">
        <f t="shared" si="22"/>
        <v>1.9927999999999999</v>
      </c>
    </row>
    <row r="983" spans="1:5" x14ac:dyDescent="0.25">
      <c r="A983" s="2" t="s">
        <v>538</v>
      </c>
      <c r="B983" t="s">
        <v>172</v>
      </c>
      <c r="C983">
        <v>0.59400306999999997</v>
      </c>
      <c r="D983">
        <v>8.9</v>
      </c>
      <c r="E983">
        <f t="shared" si="22"/>
        <v>5.2866</v>
      </c>
    </row>
    <row r="984" spans="1:5" x14ac:dyDescent="0.25">
      <c r="A984" s="2" t="s">
        <v>696</v>
      </c>
      <c r="B984" t="s">
        <v>160</v>
      </c>
      <c r="C984">
        <v>1.0449809999999999</v>
      </c>
      <c r="D984">
        <v>2.8</v>
      </c>
      <c r="E984">
        <f t="shared" si="22"/>
        <v>2.9258999999999999</v>
      </c>
    </row>
    <row r="985" spans="1:5" ht="30" x14ac:dyDescent="0.25">
      <c r="A985" s="2" t="s">
        <v>697</v>
      </c>
      <c r="B985" t="s">
        <v>152</v>
      </c>
      <c r="C985">
        <v>0.5</v>
      </c>
      <c r="D985">
        <v>64</v>
      </c>
      <c r="E985">
        <f t="shared" si="22"/>
        <v>32</v>
      </c>
    </row>
    <row r="986" spans="1:5" x14ac:dyDescent="0.25">
      <c r="A986" s="2" t="s">
        <v>698</v>
      </c>
      <c r="B986" t="s">
        <v>140</v>
      </c>
      <c r="C986">
        <v>22.05</v>
      </c>
      <c r="D986">
        <v>90.14</v>
      </c>
      <c r="E986">
        <f t="shared" si="22"/>
        <v>1987.587</v>
      </c>
    </row>
    <row r="987" spans="1:5" ht="30" x14ac:dyDescent="0.25">
      <c r="A987" s="2" t="s">
        <v>544</v>
      </c>
      <c r="B987" t="s">
        <v>135</v>
      </c>
      <c r="C987">
        <v>43.043700000000001</v>
      </c>
      <c r="D987">
        <v>0.6</v>
      </c>
      <c r="E987">
        <f t="shared" si="22"/>
        <v>25.8262</v>
      </c>
    </row>
    <row r="988" spans="1:5" ht="30" x14ac:dyDescent="0.25">
      <c r="A988" s="2" t="s">
        <v>545</v>
      </c>
      <c r="B988" t="s">
        <v>135</v>
      </c>
      <c r="C988">
        <v>43.043700000000001</v>
      </c>
      <c r="D988">
        <v>0.7</v>
      </c>
      <c r="E988">
        <f t="shared" si="22"/>
        <v>30.130600000000001</v>
      </c>
    </row>
    <row r="989" spans="1:5" x14ac:dyDescent="0.25">
      <c r="A989" s="2" t="s">
        <v>546</v>
      </c>
      <c r="B989" t="s">
        <v>135</v>
      </c>
      <c r="C989">
        <v>43.043700000000001</v>
      </c>
      <c r="D989">
        <v>0.09</v>
      </c>
      <c r="E989">
        <f t="shared" si="22"/>
        <v>3.8738999999999999</v>
      </c>
    </row>
    <row r="990" spans="1:5" x14ac:dyDescent="0.25">
      <c r="A990" s="2" t="s">
        <v>547</v>
      </c>
      <c r="B990" t="s">
        <v>135</v>
      </c>
      <c r="C990">
        <v>43.043700000000001</v>
      </c>
      <c r="D990">
        <v>0.04</v>
      </c>
      <c r="E990">
        <f t="shared" si="22"/>
        <v>1.7217</v>
      </c>
    </row>
    <row r="991" spans="1:5" x14ac:dyDescent="0.25">
      <c r="A991" s="2" t="s">
        <v>132</v>
      </c>
      <c r="B991" t="s">
        <v>9</v>
      </c>
      <c r="C991" t="s">
        <v>9</v>
      </c>
      <c r="D991" t="s">
        <v>9</v>
      </c>
      <c r="E991">
        <f>SUM(E971:E990)</f>
        <v>3180.6026999999999</v>
      </c>
    </row>
    <row r="992" spans="1:5" x14ac:dyDescent="0.25">
      <c r="B992"/>
      <c r="C992"/>
      <c r="D992"/>
      <c r="E992"/>
    </row>
    <row r="993" spans="1:5" x14ac:dyDescent="0.25">
      <c r="A993" s="2" t="s">
        <v>142</v>
      </c>
      <c r="B993" t="s">
        <v>9</v>
      </c>
      <c r="C993" t="s">
        <v>9</v>
      </c>
      <c r="D993" t="s">
        <v>9</v>
      </c>
      <c r="E993">
        <f>E962+E968+E991</f>
        <v>3551.4971999999998</v>
      </c>
    </row>
    <row r="994" spans="1:5" x14ac:dyDescent="0.25">
      <c r="A994" s="2" t="s">
        <v>143</v>
      </c>
      <c r="B994" t="s">
        <v>9</v>
      </c>
      <c r="C994" t="s">
        <v>9</v>
      </c>
      <c r="D994" s="271">
        <v>0</v>
      </c>
      <c r="E994">
        <f>ROUND((E993*D994),4)</f>
        <v>0</v>
      </c>
    </row>
    <row r="995" spans="1:5" x14ac:dyDescent="0.25">
      <c r="A995" s="2" t="s">
        <v>144</v>
      </c>
      <c r="B995" t="s">
        <v>9</v>
      </c>
      <c r="C995" t="s">
        <v>9</v>
      </c>
      <c r="D995" t="s">
        <v>9</v>
      </c>
      <c r="E995">
        <f>SUM(E993:E994)</f>
        <v>3551.4971999999998</v>
      </c>
    </row>
    <row r="996" spans="1:5" x14ac:dyDescent="0.25">
      <c r="B996"/>
      <c r="C996"/>
      <c r="D996"/>
      <c r="E996"/>
    </row>
    <row r="997" spans="1:5" x14ac:dyDescent="0.25">
      <c r="A997" s="2" t="s">
        <v>699</v>
      </c>
      <c r="B997" t="s">
        <v>352</v>
      </c>
      <c r="C997"/>
      <c r="D997"/>
      <c r="E997"/>
    </row>
    <row r="998" spans="1:5" ht="30" x14ac:dyDescent="0.25">
      <c r="A998" s="2" t="s">
        <v>700</v>
      </c>
      <c r="B998"/>
      <c r="C998"/>
      <c r="D998"/>
      <c r="E998"/>
    </row>
    <row r="999" spans="1:5" x14ac:dyDescent="0.25">
      <c r="A999" s="2" t="s">
        <v>147</v>
      </c>
      <c r="B999"/>
      <c r="C999"/>
      <c r="D999"/>
      <c r="E999"/>
    </row>
    <row r="1000" spans="1:5" x14ac:dyDescent="0.25">
      <c r="B1000"/>
      <c r="C1000"/>
      <c r="D1000"/>
      <c r="E1000"/>
    </row>
    <row r="1001" spans="1:5" x14ac:dyDescent="0.25">
      <c r="A1001" s="2" t="s">
        <v>137</v>
      </c>
      <c r="B1001" t="s">
        <v>127</v>
      </c>
      <c r="C1001" t="s">
        <v>128</v>
      </c>
      <c r="D1001" t="s">
        <v>129</v>
      </c>
      <c r="E1001" t="s">
        <v>130</v>
      </c>
    </row>
    <row r="1002" spans="1:5" ht="30" x14ac:dyDescent="0.25">
      <c r="A1002" s="2" t="s">
        <v>701</v>
      </c>
      <c r="B1002" t="s">
        <v>149</v>
      </c>
      <c r="C1002">
        <v>1</v>
      </c>
      <c r="D1002">
        <v>39.950000000000003</v>
      </c>
      <c r="E1002">
        <f>ROUND((C1002*D1002),4)</f>
        <v>39.950000000000003</v>
      </c>
    </row>
    <row r="1003" spans="1:5" x14ac:dyDescent="0.25">
      <c r="A1003" s="2" t="s">
        <v>132</v>
      </c>
      <c r="B1003" t="s">
        <v>9</v>
      </c>
      <c r="C1003" t="s">
        <v>9</v>
      </c>
      <c r="D1003" t="s">
        <v>9</v>
      </c>
      <c r="E1003">
        <f>SUM(E1002:E1002)</f>
        <v>39.950000000000003</v>
      </c>
    </row>
    <row r="1004" spans="1:5" x14ac:dyDescent="0.25">
      <c r="B1004"/>
      <c r="C1004"/>
      <c r="D1004"/>
      <c r="E1004"/>
    </row>
    <row r="1005" spans="1:5" x14ac:dyDescent="0.25">
      <c r="A1005" s="2" t="s">
        <v>142</v>
      </c>
      <c r="B1005" t="s">
        <v>9</v>
      </c>
      <c r="C1005" t="s">
        <v>9</v>
      </c>
      <c r="D1005" t="s">
        <v>9</v>
      </c>
      <c r="E1005">
        <f>E1003</f>
        <v>39.950000000000003</v>
      </c>
    </row>
    <row r="1006" spans="1:5" x14ac:dyDescent="0.25">
      <c r="A1006" s="2" t="s">
        <v>143</v>
      </c>
      <c r="B1006" t="s">
        <v>9</v>
      </c>
      <c r="C1006" t="s">
        <v>9</v>
      </c>
      <c r="D1006" s="271">
        <v>0</v>
      </c>
      <c r="E1006">
        <f>ROUND((E1005*D1006),4)</f>
        <v>0</v>
      </c>
    </row>
    <row r="1007" spans="1:5" x14ac:dyDescent="0.25">
      <c r="A1007" s="2" t="s">
        <v>144</v>
      </c>
      <c r="B1007" t="s">
        <v>9</v>
      </c>
      <c r="C1007" t="s">
        <v>9</v>
      </c>
      <c r="D1007" t="s">
        <v>9</v>
      </c>
      <c r="E1007">
        <f>SUM(E1005:E1006)</f>
        <v>39.950000000000003</v>
      </c>
    </row>
    <row r="1008" spans="1:5" x14ac:dyDescent="0.25">
      <c r="B1008"/>
      <c r="C1008"/>
      <c r="D1008"/>
      <c r="E1008"/>
    </row>
    <row r="1009" spans="1:5" x14ac:dyDescent="0.25">
      <c r="A1009" s="2" t="s">
        <v>702</v>
      </c>
      <c r="B1009" t="s">
        <v>356</v>
      </c>
      <c r="C1009"/>
      <c r="D1009"/>
      <c r="E1009"/>
    </row>
    <row r="1010" spans="1:5" ht="30" x14ac:dyDescent="0.25">
      <c r="A1010" s="2" t="s">
        <v>703</v>
      </c>
      <c r="B1010"/>
      <c r="C1010"/>
      <c r="D1010"/>
      <c r="E1010"/>
    </row>
    <row r="1011" spans="1:5" x14ac:dyDescent="0.25">
      <c r="A1011" s="2" t="s">
        <v>147</v>
      </c>
      <c r="B1011"/>
      <c r="C1011"/>
      <c r="D1011"/>
      <c r="E1011"/>
    </row>
    <row r="1012" spans="1:5" x14ac:dyDescent="0.25">
      <c r="B1012"/>
      <c r="C1012"/>
      <c r="D1012"/>
      <c r="E1012"/>
    </row>
    <row r="1013" spans="1:5" x14ac:dyDescent="0.25">
      <c r="A1013" s="2" t="s">
        <v>137</v>
      </c>
      <c r="B1013" t="s">
        <v>127</v>
      </c>
      <c r="C1013" t="s">
        <v>128</v>
      </c>
      <c r="D1013" t="s">
        <v>129</v>
      </c>
      <c r="E1013" t="s">
        <v>130</v>
      </c>
    </row>
    <row r="1014" spans="1:5" ht="30" x14ac:dyDescent="0.25">
      <c r="A1014" s="2" t="s">
        <v>704</v>
      </c>
      <c r="B1014" t="s">
        <v>149</v>
      </c>
      <c r="C1014">
        <v>1</v>
      </c>
      <c r="D1014">
        <v>15.95</v>
      </c>
      <c r="E1014">
        <f>ROUND((C1014*D1014),4)</f>
        <v>15.95</v>
      </c>
    </row>
    <row r="1015" spans="1:5" x14ac:dyDescent="0.25">
      <c r="A1015" s="2" t="s">
        <v>132</v>
      </c>
      <c r="B1015" t="s">
        <v>9</v>
      </c>
      <c r="C1015" t="s">
        <v>9</v>
      </c>
      <c r="D1015" t="s">
        <v>9</v>
      </c>
      <c r="E1015">
        <f>SUM(E1014:E1014)</f>
        <v>15.95</v>
      </c>
    </row>
    <row r="1016" spans="1:5" x14ac:dyDescent="0.25">
      <c r="B1016"/>
      <c r="C1016"/>
      <c r="D1016"/>
      <c r="E1016"/>
    </row>
    <row r="1017" spans="1:5" x14ac:dyDescent="0.25">
      <c r="A1017" s="2" t="s">
        <v>142</v>
      </c>
      <c r="B1017" t="s">
        <v>9</v>
      </c>
      <c r="C1017" t="s">
        <v>9</v>
      </c>
      <c r="D1017" t="s">
        <v>9</v>
      </c>
      <c r="E1017">
        <f>E1015</f>
        <v>15.95</v>
      </c>
    </row>
    <row r="1018" spans="1:5" x14ac:dyDescent="0.25">
      <c r="A1018" s="2" t="s">
        <v>143</v>
      </c>
      <c r="B1018" t="s">
        <v>9</v>
      </c>
      <c r="C1018" t="s">
        <v>9</v>
      </c>
      <c r="D1018" s="271">
        <v>0</v>
      </c>
      <c r="E1018">
        <f>ROUND((E1017*D1018),4)</f>
        <v>0</v>
      </c>
    </row>
    <row r="1019" spans="1:5" x14ac:dyDescent="0.25">
      <c r="A1019" s="2" t="s">
        <v>144</v>
      </c>
      <c r="B1019" t="s">
        <v>9</v>
      </c>
      <c r="C1019" t="s">
        <v>9</v>
      </c>
      <c r="D1019" t="s">
        <v>9</v>
      </c>
      <c r="E1019">
        <f>SUM(E1017:E1018)</f>
        <v>15.95</v>
      </c>
    </row>
    <row r="1020" spans="1:5" x14ac:dyDescent="0.25">
      <c r="B1020"/>
      <c r="C1020"/>
      <c r="D1020"/>
      <c r="E1020"/>
    </row>
    <row r="1021" spans="1:5" x14ac:dyDescent="0.25">
      <c r="A1021" s="2" t="s">
        <v>705</v>
      </c>
      <c r="B1021" t="s">
        <v>360</v>
      </c>
      <c r="C1021"/>
      <c r="D1021"/>
      <c r="E1021"/>
    </row>
    <row r="1022" spans="1:5" ht="45" x14ac:dyDescent="0.25">
      <c r="A1022" s="2" t="s">
        <v>706</v>
      </c>
      <c r="B1022"/>
      <c r="C1022"/>
      <c r="D1022"/>
      <c r="E1022"/>
    </row>
    <row r="1023" spans="1:5" x14ac:dyDescent="0.25">
      <c r="A1023" s="2" t="s">
        <v>145</v>
      </c>
      <c r="B1023"/>
      <c r="C1023"/>
      <c r="D1023"/>
      <c r="E1023"/>
    </row>
    <row r="1024" spans="1:5" x14ac:dyDescent="0.25">
      <c r="B1024"/>
      <c r="C1024"/>
      <c r="D1024"/>
      <c r="E1024"/>
    </row>
    <row r="1025" spans="1:5" x14ac:dyDescent="0.25">
      <c r="A1025" s="2" t="s">
        <v>133</v>
      </c>
      <c r="B1025" t="s">
        <v>127</v>
      </c>
      <c r="C1025" t="s">
        <v>128</v>
      </c>
      <c r="D1025" t="s">
        <v>129</v>
      </c>
      <c r="E1025" t="s">
        <v>130</v>
      </c>
    </row>
    <row r="1026" spans="1:5" x14ac:dyDescent="0.25">
      <c r="A1026" s="2" t="s">
        <v>669</v>
      </c>
      <c r="B1026" t="s">
        <v>135</v>
      </c>
      <c r="C1026">
        <v>0.2</v>
      </c>
      <c r="D1026">
        <v>5.9</v>
      </c>
      <c r="E1026">
        <f>ROUND((C1026*D1026),4)</f>
        <v>1.18</v>
      </c>
    </row>
    <row r="1027" spans="1:5" x14ac:dyDescent="0.25">
      <c r="A1027" s="2" t="s">
        <v>670</v>
      </c>
      <c r="B1027" t="s">
        <v>135</v>
      </c>
      <c r="C1027">
        <v>0.2</v>
      </c>
      <c r="D1027">
        <v>8.81</v>
      </c>
      <c r="E1027">
        <f>ROUND((C1027*D1027),4)</f>
        <v>1.762</v>
      </c>
    </row>
    <row r="1028" spans="1:5" x14ac:dyDescent="0.25">
      <c r="A1028" s="2" t="s">
        <v>132</v>
      </c>
      <c r="B1028" t="s">
        <v>9</v>
      </c>
      <c r="C1028" t="s">
        <v>9</v>
      </c>
      <c r="D1028" t="s">
        <v>9</v>
      </c>
      <c r="E1028">
        <f>SUM(E1026:E1027)</f>
        <v>2.9420000000000002</v>
      </c>
    </row>
    <row r="1029" spans="1:5" x14ac:dyDescent="0.25">
      <c r="B1029"/>
      <c r="C1029"/>
      <c r="D1029"/>
      <c r="E1029"/>
    </row>
    <row r="1030" spans="1:5" x14ac:dyDescent="0.25">
      <c r="A1030" s="2" t="s">
        <v>137</v>
      </c>
      <c r="B1030" t="s">
        <v>127</v>
      </c>
      <c r="C1030" t="s">
        <v>128</v>
      </c>
      <c r="D1030" t="s">
        <v>129</v>
      </c>
      <c r="E1030" t="s">
        <v>130</v>
      </c>
    </row>
    <row r="1031" spans="1:5" ht="30" x14ac:dyDescent="0.25">
      <c r="A1031" s="2" t="s">
        <v>707</v>
      </c>
      <c r="B1031" t="s">
        <v>141</v>
      </c>
      <c r="C1031">
        <v>1</v>
      </c>
      <c r="D1031">
        <v>19.7</v>
      </c>
      <c r="E1031">
        <f>ROUND((C1031*D1031),4)</f>
        <v>19.7</v>
      </c>
    </row>
    <row r="1032" spans="1:5" x14ac:dyDescent="0.25">
      <c r="A1032" s="2" t="s">
        <v>132</v>
      </c>
      <c r="B1032" t="s">
        <v>9</v>
      </c>
      <c r="C1032" t="s">
        <v>9</v>
      </c>
      <c r="D1032" t="s">
        <v>9</v>
      </c>
      <c r="E1032">
        <f>SUM(E1031:E1031)</f>
        <v>19.7</v>
      </c>
    </row>
    <row r="1033" spans="1:5" x14ac:dyDescent="0.25">
      <c r="B1033"/>
      <c r="C1033"/>
      <c r="D1033"/>
      <c r="E1033"/>
    </row>
    <row r="1034" spans="1:5" x14ac:dyDescent="0.25">
      <c r="A1034" s="2" t="s">
        <v>142</v>
      </c>
      <c r="B1034" t="s">
        <v>9</v>
      </c>
      <c r="C1034" t="s">
        <v>9</v>
      </c>
      <c r="D1034" t="s">
        <v>9</v>
      </c>
      <c r="E1034">
        <f>E1028+E1032</f>
        <v>22.641999999999999</v>
      </c>
    </row>
    <row r="1035" spans="1:5" x14ac:dyDescent="0.25">
      <c r="A1035" s="2" t="s">
        <v>143</v>
      </c>
      <c r="B1035" t="s">
        <v>9</v>
      </c>
      <c r="C1035" t="s">
        <v>9</v>
      </c>
      <c r="D1035" s="271">
        <v>0</v>
      </c>
      <c r="E1035">
        <f>ROUND((E1034*D1035),4)</f>
        <v>0</v>
      </c>
    </row>
    <row r="1036" spans="1:5" x14ac:dyDescent="0.25">
      <c r="A1036" s="2" t="s">
        <v>144</v>
      </c>
      <c r="B1036" t="s">
        <v>9</v>
      </c>
      <c r="C1036" t="s">
        <v>9</v>
      </c>
      <c r="D1036" t="s">
        <v>9</v>
      </c>
      <c r="E1036">
        <f>SUM(E1034:E1035)</f>
        <v>22.641999999999999</v>
      </c>
    </row>
    <row r="1037" spans="1:5" x14ac:dyDescent="0.25">
      <c r="B1037"/>
      <c r="C1037"/>
      <c r="D1037"/>
      <c r="E1037"/>
    </row>
    <row r="1038" spans="1:5" x14ac:dyDescent="0.25">
      <c r="A1038" s="2" t="s">
        <v>708</v>
      </c>
      <c r="B1038" t="s">
        <v>364</v>
      </c>
      <c r="C1038"/>
      <c r="D1038"/>
      <c r="E1038"/>
    </row>
    <row r="1039" spans="1:5" ht="30" x14ac:dyDescent="0.25">
      <c r="A1039" s="2" t="s">
        <v>709</v>
      </c>
      <c r="B1039"/>
      <c r="C1039"/>
      <c r="D1039"/>
      <c r="E1039"/>
    </row>
    <row r="1040" spans="1:5" x14ac:dyDescent="0.25">
      <c r="A1040" s="2" t="s">
        <v>145</v>
      </c>
      <c r="B1040"/>
      <c r="C1040"/>
      <c r="D1040"/>
      <c r="E1040"/>
    </row>
    <row r="1041" spans="1:5" x14ac:dyDescent="0.25">
      <c r="B1041"/>
      <c r="C1041"/>
      <c r="D1041"/>
      <c r="E1041"/>
    </row>
    <row r="1042" spans="1:5" x14ac:dyDescent="0.25">
      <c r="A1042" s="2" t="s">
        <v>137</v>
      </c>
      <c r="B1042" t="s">
        <v>127</v>
      </c>
      <c r="C1042" t="s">
        <v>128</v>
      </c>
      <c r="D1042" t="s">
        <v>129</v>
      </c>
      <c r="E1042" t="s">
        <v>130</v>
      </c>
    </row>
    <row r="1043" spans="1:5" ht="30" x14ac:dyDescent="0.25">
      <c r="A1043" s="2" t="s">
        <v>710</v>
      </c>
      <c r="B1043" t="s">
        <v>141</v>
      </c>
      <c r="C1043">
        <v>1</v>
      </c>
      <c r="D1043">
        <v>36</v>
      </c>
      <c r="E1043">
        <f>ROUND((C1043*D1043),4)</f>
        <v>36</v>
      </c>
    </row>
    <row r="1044" spans="1:5" x14ac:dyDescent="0.25">
      <c r="A1044" s="2" t="s">
        <v>132</v>
      </c>
      <c r="B1044" t="s">
        <v>9</v>
      </c>
      <c r="C1044" t="s">
        <v>9</v>
      </c>
      <c r="D1044" t="s">
        <v>9</v>
      </c>
      <c r="E1044">
        <f>SUM(E1043:E1043)</f>
        <v>36</v>
      </c>
    </row>
    <row r="1045" spans="1:5" x14ac:dyDescent="0.25">
      <c r="B1045"/>
      <c r="C1045"/>
      <c r="D1045"/>
      <c r="E1045"/>
    </row>
    <row r="1046" spans="1:5" x14ac:dyDescent="0.25">
      <c r="A1046" s="2" t="s">
        <v>142</v>
      </c>
      <c r="B1046" t="s">
        <v>9</v>
      </c>
      <c r="C1046" t="s">
        <v>9</v>
      </c>
      <c r="D1046" t="s">
        <v>9</v>
      </c>
      <c r="E1046">
        <f>E1044</f>
        <v>36</v>
      </c>
    </row>
    <row r="1047" spans="1:5" x14ac:dyDescent="0.25">
      <c r="A1047" s="2" t="s">
        <v>143</v>
      </c>
      <c r="B1047" t="s">
        <v>9</v>
      </c>
      <c r="C1047" t="s">
        <v>9</v>
      </c>
      <c r="D1047" s="271">
        <v>0</v>
      </c>
      <c r="E1047">
        <f>ROUND((E1046*D1047),4)</f>
        <v>0</v>
      </c>
    </row>
    <row r="1048" spans="1:5" x14ac:dyDescent="0.25">
      <c r="A1048" s="2" t="s">
        <v>144</v>
      </c>
      <c r="B1048" t="s">
        <v>9</v>
      </c>
      <c r="C1048" t="s">
        <v>9</v>
      </c>
      <c r="D1048" t="s">
        <v>9</v>
      </c>
      <c r="E1048">
        <f>SUM(E1046:E1047)</f>
        <v>36</v>
      </c>
    </row>
    <row r="1049" spans="1:5" x14ac:dyDescent="0.25">
      <c r="B1049"/>
      <c r="C1049"/>
      <c r="D1049"/>
      <c r="E1049"/>
    </row>
    <row r="1050" spans="1:5" x14ac:dyDescent="0.25">
      <c r="A1050" s="2" t="s">
        <v>711</v>
      </c>
      <c r="B1050" t="s">
        <v>368</v>
      </c>
      <c r="C1050"/>
      <c r="D1050"/>
      <c r="E1050"/>
    </row>
    <row r="1051" spans="1:5" ht="30" x14ac:dyDescent="0.25">
      <c r="A1051" s="2" t="s">
        <v>712</v>
      </c>
      <c r="B1051"/>
      <c r="C1051"/>
      <c r="D1051"/>
      <c r="E1051"/>
    </row>
    <row r="1052" spans="1:5" x14ac:dyDescent="0.25">
      <c r="A1052" s="2" t="s">
        <v>145</v>
      </c>
      <c r="B1052"/>
      <c r="C1052"/>
      <c r="D1052"/>
      <c r="E1052"/>
    </row>
    <row r="1053" spans="1:5" x14ac:dyDescent="0.25">
      <c r="B1053"/>
      <c r="C1053"/>
      <c r="D1053"/>
      <c r="E1053"/>
    </row>
    <row r="1054" spans="1:5" x14ac:dyDescent="0.25">
      <c r="A1054" s="2" t="s">
        <v>133</v>
      </c>
      <c r="B1054" t="s">
        <v>127</v>
      </c>
      <c r="C1054" t="s">
        <v>128</v>
      </c>
      <c r="D1054" t="s">
        <v>129</v>
      </c>
      <c r="E1054" t="s">
        <v>130</v>
      </c>
    </row>
    <row r="1055" spans="1:5" x14ac:dyDescent="0.25">
      <c r="A1055" s="2" t="s">
        <v>669</v>
      </c>
      <c r="B1055" t="s">
        <v>135</v>
      </c>
      <c r="C1055">
        <v>1</v>
      </c>
      <c r="D1055">
        <v>5.9</v>
      </c>
      <c r="E1055">
        <f>ROUND((C1055*D1055),4)</f>
        <v>5.9</v>
      </c>
    </row>
    <row r="1056" spans="1:5" x14ac:dyDescent="0.25">
      <c r="A1056" s="2" t="s">
        <v>670</v>
      </c>
      <c r="B1056" t="s">
        <v>135</v>
      </c>
      <c r="C1056">
        <v>1</v>
      </c>
      <c r="D1056">
        <v>8.81</v>
      </c>
      <c r="E1056">
        <f>ROUND((C1056*D1056),4)</f>
        <v>8.81</v>
      </c>
    </row>
    <row r="1057" spans="1:5" x14ac:dyDescent="0.25">
      <c r="A1057" s="2" t="s">
        <v>132</v>
      </c>
      <c r="B1057" t="s">
        <v>9</v>
      </c>
      <c r="C1057" t="s">
        <v>9</v>
      </c>
      <c r="D1057" t="s">
        <v>9</v>
      </c>
      <c r="E1057">
        <f>SUM(E1055:E1056)</f>
        <v>14.71</v>
      </c>
    </row>
    <row r="1058" spans="1:5" x14ac:dyDescent="0.25">
      <c r="B1058"/>
      <c r="C1058"/>
      <c r="D1058"/>
      <c r="E1058"/>
    </row>
    <row r="1059" spans="1:5" x14ac:dyDescent="0.25">
      <c r="A1059" s="2" t="s">
        <v>137</v>
      </c>
      <c r="B1059" t="s">
        <v>127</v>
      </c>
      <c r="C1059" t="s">
        <v>128</v>
      </c>
      <c r="D1059" t="s">
        <v>129</v>
      </c>
      <c r="E1059" t="s">
        <v>130</v>
      </c>
    </row>
    <row r="1060" spans="1:5" ht="45" x14ac:dyDescent="0.25">
      <c r="A1060" s="2" t="s">
        <v>713</v>
      </c>
      <c r="B1060" t="s">
        <v>141</v>
      </c>
      <c r="C1060">
        <v>1</v>
      </c>
      <c r="D1060">
        <v>50.1</v>
      </c>
      <c r="E1060">
        <f>ROUND((C1060*D1060),4)</f>
        <v>50.1</v>
      </c>
    </row>
    <row r="1061" spans="1:5" x14ac:dyDescent="0.25">
      <c r="A1061" s="2" t="s">
        <v>132</v>
      </c>
      <c r="B1061" t="s">
        <v>9</v>
      </c>
      <c r="C1061" t="s">
        <v>9</v>
      </c>
      <c r="D1061" t="s">
        <v>9</v>
      </c>
      <c r="E1061">
        <f>SUM(E1060:E1060)</f>
        <v>50.1</v>
      </c>
    </row>
    <row r="1062" spans="1:5" x14ac:dyDescent="0.25">
      <c r="B1062"/>
      <c r="C1062"/>
      <c r="D1062"/>
      <c r="E1062"/>
    </row>
    <row r="1063" spans="1:5" x14ac:dyDescent="0.25">
      <c r="A1063" s="2" t="s">
        <v>142</v>
      </c>
      <c r="B1063" t="s">
        <v>9</v>
      </c>
      <c r="C1063" t="s">
        <v>9</v>
      </c>
      <c r="D1063" t="s">
        <v>9</v>
      </c>
      <c r="E1063">
        <f>E1057+E1061</f>
        <v>64.81</v>
      </c>
    </row>
    <row r="1064" spans="1:5" x14ac:dyDescent="0.25">
      <c r="A1064" s="2" t="s">
        <v>143</v>
      </c>
      <c r="B1064" t="s">
        <v>9</v>
      </c>
      <c r="C1064" t="s">
        <v>9</v>
      </c>
      <c r="D1064" s="271">
        <v>0</v>
      </c>
      <c r="E1064">
        <f>ROUND((E1063*D1064),4)</f>
        <v>0</v>
      </c>
    </row>
    <row r="1065" spans="1:5" x14ac:dyDescent="0.25">
      <c r="A1065" s="2" t="s">
        <v>144</v>
      </c>
      <c r="B1065" t="s">
        <v>9</v>
      </c>
      <c r="C1065" t="s">
        <v>9</v>
      </c>
      <c r="D1065" t="s">
        <v>9</v>
      </c>
      <c r="E1065">
        <f>SUM(E1063:E1064)</f>
        <v>64.81</v>
      </c>
    </row>
    <row r="1066" spans="1:5" x14ac:dyDescent="0.25">
      <c r="B1066"/>
      <c r="C1066"/>
      <c r="D1066"/>
      <c r="E1066"/>
    </row>
    <row r="1067" spans="1:5" x14ac:dyDescent="0.25">
      <c r="A1067" s="2" t="s">
        <v>714</v>
      </c>
      <c r="B1067" t="s">
        <v>372</v>
      </c>
      <c r="C1067"/>
      <c r="D1067"/>
      <c r="E1067"/>
    </row>
    <row r="1068" spans="1:5" x14ac:dyDescent="0.25">
      <c r="A1068" s="2" t="s">
        <v>715</v>
      </c>
      <c r="B1068"/>
      <c r="C1068"/>
      <c r="D1068"/>
      <c r="E1068"/>
    </row>
    <row r="1069" spans="1:5" x14ac:dyDescent="0.25">
      <c r="A1069" s="2" t="s">
        <v>145</v>
      </c>
      <c r="B1069"/>
      <c r="C1069"/>
      <c r="D1069"/>
      <c r="E1069"/>
    </row>
    <row r="1070" spans="1:5" x14ac:dyDescent="0.25">
      <c r="B1070"/>
      <c r="C1070"/>
      <c r="D1070"/>
      <c r="E1070"/>
    </row>
    <row r="1071" spans="1:5" x14ac:dyDescent="0.25">
      <c r="A1071" s="2" t="s">
        <v>137</v>
      </c>
      <c r="B1071" t="s">
        <v>127</v>
      </c>
      <c r="C1071" t="s">
        <v>128</v>
      </c>
      <c r="D1071" t="s">
        <v>129</v>
      </c>
      <c r="E1071" t="s">
        <v>130</v>
      </c>
    </row>
    <row r="1072" spans="1:5" x14ac:dyDescent="0.25">
      <c r="A1072" s="2" t="s">
        <v>716</v>
      </c>
      <c r="B1072" t="s">
        <v>141</v>
      </c>
      <c r="C1072">
        <v>1</v>
      </c>
      <c r="D1072">
        <v>2.6</v>
      </c>
      <c r="E1072">
        <f>ROUND((C1072*D1072),4)</f>
        <v>2.6</v>
      </c>
    </row>
    <row r="1073" spans="1:5" x14ac:dyDescent="0.25">
      <c r="A1073" s="2" t="s">
        <v>132</v>
      </c>
      <c r="B1073" t="s">
        <v>9</v>
      </c>
      <c r="C1073" t="s">
        <v>9</v>
      </c>
      <c r="D1073" t="s">
        <v>9</v>
      </c>
      <c r="E1073">
        <f>SUM(E1072:E1072)</f>
        <v>2.6</v>
      </c>
    </row>
    <row r="1074" spans="1:5" x14ac:dyDescent="0.25">
      <c r="B1074"/>
      <c r="C1074"/>
      <c r="D1074"/>
      <c r="E1074"/>
    </row>
    <row r="1075" spans="1:5" x14ac:dyDescent="0.25">
      <c r="A1075" s="2" t="s">
        <v>142</v>
      </c>
      <c r="B1075" t="s">
        <v>9</v>
      </c>
      <c r="C1075" t="s">
        <v>9</v>
      </c>
      <c r="D1075" t="s">
        <v>9</v>
      </c>
      <c r="E1075">
        <f>E1073</f>
        <v>2.6</v>
      </c>
    </row>
    <row r="1076" spans="1:5" x14ac:dyDescent="0.25">
      <c r="A1076" s="2" t="s">
        <v>143</v>
      </c>
      <c r="B1076" t="s">
        <v>9</v>
      </c>
      <c r="C1076" t="s">
        <v>9</v>
      </c>
      <c r="D1076" s="271">
        <v>0</v>
      </c>
      <c r="E1076">
        <f>ROUND((E1075*D1076),4)</f>
        <v>0</v>
      </c>
    </row>
    <row r="1077" spans="1:5" x14ac:dyDescent="0.25">
      <c r="A1077" s="2" t="s">
        <v>144</v>
      </c>
      <c r="B1077" t="s">
        <v>9</v>
      </c>
      <c r="C1077" t="s">
        <v>9</v>
      </c>
      <c r="D1077" t="s">
        <v>9</v>
      </c>
      <c r="E1077">
        <f>SUM(E1075:E1076)</f>
        <v>2.6</v>
      </c>
    </row>
    <row r="1078" spans="1:5" x14ac:dyDescent="0.25">
      <c r="B1078"/>
      <c r="C1078"/>
      <c r="D1078"/>
      <c r="E1078"/>
    </row>
    <row r="1079" spans="1:5" x14ac:dyDescent="0.25">
      <c r="A1079" s="2" t="s">
        <v>717</v>
      </c>
      <c r="B1079" t="s">
        <v>376</v>
      </c>
      <c r="C1079"/>
      <c r="D1079"/>
      <c r="E1079"/>
    </row>
    <row r="1080" spans="1:5" ht="30" x14ac:dyDescent="0.25">
      <c r="A1080" s="2" t="s">
        <v>718</v>
      </c>
      <c r="B1080"/>
      <c r="C1080"/>
      <c r="D1080"/>
      <c r="E1080"/>
    </row>
    <row r="1081" spans="1:5" x14ac:dyDescent="0.25">
      <c r="A1081" s="2" t="s">
        <v>145</v>
      </c>
      <c r="B1081"/>
      <c r="C1081"/>
      <c r="D1081"/>
      <c r="E1081"/>
    </row>
    <row r="1082" spans="1:5" x14ac:dyDescent="0.25">
      <c r="B1082"/>
      <c r="C1082"/>
      <c r="D1082"/>
      <c r="E1082"/>
    </row>
    <row r="1083" spans="1:5" x14ac:dyDescent="0.25">
      <c r="A1083" s="2" t="s">
        <v>137</v>
      </c>
      <c r="B1083" t="s">
        <v>127</v>
      </c>
      <c r="C1083" t="s">
        <v>128</v>
      </c>
      <c r="D1083" t="s">
        <v>129</v>
      </c>
      <c r="E1083" t="s">
        <v>130</v>
      </c>
    </row>
    <row r="1084" spans="1:5" ht="30" x14ac:dyDescent="0.25">
      <c r="A1084" s="2" t="s">
        <v>719</v>
      </c>
      <c r="B1084" t="s">
        <v>141</v>
      </c>
      <c r="C1084">
        <v>1</v>
      </c>
      <c r="D1084">
        <v>74.91</v>
      </c>
      <c r="E1084">
        <f>ROUND((C1084*D1084),4)</f>
        <v>74.91</v>
      </c>
    </row>
    <row r="1085" spans="1:5" x14ac:dyDescent="0.25">
      <c r="A1085" s="2" t="s">
        <v>132</v>
      </c>
      <c r="B1085" t="s">
        <v>9</v>
      </c>
      <c r="C1085" t="s">
        <v>9</v>
      </c>
      <c r="D1085" t="s">
        <v>9</v>
      </c>
      <c r="E1085">
        <f>SUM(E1084:E1084)</f>
        <v>74.91</v>
      </c>
    </row>
    <row r="1086" spans="1:5" x14ac:dyDescent="0.25">
      <c r="B1086"/>
      <c r="C1086"/>
      <c r="D1086"/>
      <c r="E1086"/>
    </row>
    <row r="1087" spans="1:5" x14ac:dyDescent="0.25">
      <c r="A1087" s="2" t="s">
        <v>142</v>
      </c>
      <c r="B1087" t="s">
        <v>9</v>
      </c>
      <c r="C1087" t="s">
        <v>9</v>
      </c>
      <c r="D1087" t="s">
        <v>9</v>
      </c>
      <c r="E1087">
        <f>E1085</f>
        <v>74.91</v>
      </c>
    </row>
    <row r="1088" spans="1:5" x14ac:dyDescent="0.25">
      <c r="A1088" s="2" t="s">
        <v>143</v>
      </c>
      <c r="B1088" t="s">
        <v>9</v>
      </c>
      <c r="C1088" t="s">
        <v>9</v>
      </c>
      <c r="D1088" s="271">
        <v>0</v>
      </c>
      <c r="E1088">
        <f>ROUND((E1087*D1088),4)</f>
        <v>0</v>
      </c>
    </row>
    <row r="1089" spans="1:5" x14ac:dyDescent="0.25">
      <c r="A1089" s="2" t="s">
        <v>144</v>
      </c>
      <c r="B1089" t="s">
        <v>9</v>
      </c>
      <c r="C1089" t="s">
        <v>9</v>
      </c>
      <c r="D1089" t="s">
        <v>9</v>
      </c>
      <c r="E1089">
        <f>SUM(E1087:E1088)</f>
        <v>74.91</v>
      </c>
    </row>
    <row r="1090" spans="1:5" x14ac:dyDescent="0.25">
      <c r="B1090"/>
      <c r="C1090"/>
      <c r="D1090"/>
      <c r="E1090"/>
    </row>
    <row r="1091" spans="1:5" x14ac:dyDescent="0.25">
      <c r="A1091" s="2" t="s">
        <v>720</v>
      </c>
      <c r="B1091" t="s">
        <v>380</v>
      </c>
      <c r="C1091"/>
      <c r="D1091"/>
      <c r="E1091"/>
    </row>
    <row r="1092" spans="1:5" ht="30" x14ac:dyDescent="0.25">
      <c r="A1092" s="2" t="s">
        <v>721</v>
      </c>
      <c r="B1092"/>
      <c r="C1092"/>
      <c r="D1092"/>
      <c r="E1092"/>
    </row>
    <row r="1093" spans="1:5" x14ac:dyDescent="0.25">
      <c r="A1093" s="2" t="s">
        <v>145</v>
      </c>
      <c r="B1093"/>
      <c r="C1093"/>
      <c r="D1093"/>
      <c r="E1093"/>
    </row>
    <row r="1094" spans="1:5" x14ac:dyDescent="0.25">
      <c r="B1094"/>
      <c r="C1094"/>
      <c r="D1094"/>
      <c r="E1094"/>
    </row>
    <row r="1095" spans="1:5" x14ac:dyDescent="0.25">
      <c r="A1095" s="2" t="s">
        <v>137</v>
      </c>
      <c r="B1095" t="s">
        <v>127</v>
      </c>
      <c r="C1095" t="s">
        <v>128</v>
      </c>
      <c r="D1095" t="s">
        <v>129</v>
      </c>
      <c r="E1095" t="s">
        <v>130</v>
      </c>
    </row>
    <row r="1096" spans="1:5" ht="30" x14ac:dyDescent="0.25">
      <c r="A1096" s="2" t="s">
        <v>722</v>
      </c>
      <c r="B1096" t="s">
        <v>141</v>
      </c>
      <c r="C1096">
        <v>1</v>
      </c>
      <c r="D1096">
        <v>11</v>
      </c>
      <c r="E1096">
        <f>ROUND((C1096*D1096),4)</f>
        <v>11</v>
      </c>
    </row>
    <row r="1097" spans="1:5" x14ac:dyDescent="0.25">
      <c r="A1097" s="2" t="s">
        <v>132</v>
      </c>
      <c r="B1097" t="s">
        <v>9</v>
      </c>
      <c r="C1097" t="s">
        <v>9</v>
      </c>
      <c r="D1097" t="s">
        <v>9</v>
      </c>
      <c r="E1097">
        <f>SUM(E1096:E1096)</f>
        <v>11</v>
      </c>
    </row>
    <row r="1098" spans="1:5" x14ac:dyDescent="0.25">
      <c r="B1098"/>
      <c r="C1098"/>
      <c r="D1098"/>
      <c r="E1098"/>
    </row>
    <row r="1099" spans="1:5" x14ac:dyDescent="0.25">
      <c r="A1099" s="2" t="s">
        <v>142</v>
      </c>
      <c r="B1099" t="s">
        <v>9</v>
      </c>
      <c r="C1099" t="s">
        <v>9</v>
      </c>
      <c r="D1099" t="s">
        <v>9</v>
      </c>
      <c r="E1099">
        <f>E1097</f>
        <v>11</v>
      </c>
    </row>
    <row r="1100" spans="1:5" x14ac:dyDescent="0.25">
      <c r="A1100" s="2" t="s">
        <v>143</v>
      </c>
      <c r="B1100" t="s">
        <v>9</v>
      </c>
      <c r="C1100" t="s">
        <v>9</v>
      </c>
      <c r="D1100" s="271">
        <v>0</v>
      </c>
      <c r="E1100">
        <f>ROUND((E1099*D1100),4)</f>
        <v>0</v>
      </c>
    </row>
    <row r="1101" spans="1:5" x14ac:dyDescent="0.25">
      <c r="A1101" s="2" t="s">
        <v>144</v>
      </c>
      <c r="B1101" t="s">
        <v>9</v>
      </c>
      <c r="C1101" t="s">
        <v>9</v>
      </c>
      <c r="D1101" t="s">
        <v>9</v>
      </c>
      <c r="E1101">
        <f>SUM(E1099:E1100)</f>
        <v>11</v>
      </c>
    </row>
    <row r="1102" spans="1:5" x14ac:dyDescent="0.25">
      <c r="B1102"/>
      <c r="C1102"/>
      <c r="D1102"/>
      <c r="E1102"/>
    </row>
    <row r="1103" spans="1:5" x14ac:dyDescent="0.25">
      <c r="A1103" s="2" t="s">
        <v>519</v>
      </c>
      <c r="B1103" t="s">
        <v>384</v>
      </c>
      <c r="C1103"/>
      <c r="D1103"/>
      <c r="E1103"/>
    </row>
    <row r="1104" spans="1:5" x14ac:dyDescent="0.25">
      <c r="A1104" s="2" t="s">
        <v>723</v>
      </c>
      <c r="B1104"/>
      <c r="C1104"/>
      <c r="D1104"/>
      <c r="E1104"/>
    </row>
    <row r="1105" spans="1:5" x14ac:dyDescent="0.25">
      <c r="A1105" s="2" t="s">
        <v>145</v>
      </c>
      <c r="B1105"/>
      <c r="C1105"/>
      <c r="D1105"/>
      <c r="E1105"/>
    </row>
    <row r="1106" spans="1:5" x14ac:dyDescent="0.25">
      <c r="B1106"/>
      <c r="C1106"/>
      <c r="D1106"/>
      <c r="E1106"/>
    </row>
    <row r="1107" spans="1:5" x14ac:dyDescent="0.25">
      <c r="A1107" s="2" t="s">
        <v>133</v>
      </c>
      <c r="B1107" t="s">
        <v>127</v>
      </c>
      <c r="C1107" t="s">
        <v>128</v>
      </c>
      <c r="D1107" t="s">
        <v>129</v>
      </c>
      <c r="E1107" t="s">
        <v>130</v>
      </c>
    </row>
    <row r="1108" spans="1:5" x14ac:dyDescent="0.25">
      <c r="A1108" s="2" t="s">
        <v>562</v>
      </c>
      <c r="B1108" t="s">
        <v>135</v>
      </c>
      <c r="C1108">
        <v>0.1</v>
      </c>
      <c r="D1108">
        <v>8.66</v>
      </c>
      <c r="E1108">
        <f>ROUND((C1108*D1108),4)</f>
        <v>0.86599999999999999</v>
      </c>
    </row>
    <row r="1109" spans="1:5" x14ac:dyDescent="0.25">
      <c r="A1109" s="2" t="s">
        <v>132</v>
      </c>
      <c r="B1109" t="s">
        <v>9</v>
      </c>
      <c r="C1109" t="s">
        <v>9</v>
      </c>
      <c r="D1109" t="s">
        <v>9</v>
      </c>
      <c r="E1109">
        <f>SUM(E1108:E1108)</f>
        <v>0.86599999999999999</v>
      </c>
    </row>
    <row r="1110" spans="1:5" x14ac:dyDescent="0.25">
      <c r="B1110"/>
      <c r="C1110"/>
      <c r="D1110"/>
      <c r="E1110"/>
    </row>
    <row r="1111" spans="1:5" x14ac:dyDescent="0.25">
      <c r="A1111" s="2" t="s">
        <v>137</v>
      </c>
      <c r="B1111" t="s">
        <v>127</v>
      </c>
      <c r="C1111" t="s">
        <v>128</v>
      </c>
      <c r="D1111" t="s">
        <v>129</v>
      </c>
      <c r="E1111" t="s">
        <v>130</v>
      </c>
    </row>
    <row r="1112" spans="1:5" x14ac:dyDescent="0.25">
      <c r="A1112" s="2" t="s">
        <v>531</v>
      </c>
      <c r="B1112" t="s">
        <v>141</v>
      </c>
      <c r="C1112">
        <v>2.9E-4</v>
      </c>
      <c r="D1112">
        <v>6.93</v>
      </c>
      <c r="E1112">
        <f t="shared" ref="E1112:E1123" si="23">ROUND((C1112*D1112),4)</f>
        <v>2E-3</v>
      </c>
    </row>
    <row r="1113" spans="1:5" x14ac:dyDescent="0.25">
      <c r="A1113" s="2" t="s">
        <v>532</v>
      </c>
      <c r="B1113" t="s">
        <v>172</v>
      </c>
      <c r="C1113">
        <v>1.3799999999999999E-3</v>
      </c>
      <c r="D1113">
        <v>33.270000000000003</v>
      </c>
      <c r="E1113">
        <f t="shared" si="23"/>
        <v>4.5900000000000003E-2</v>
      </c>
    </row>
    <row r="1114" spans="1:5" x14ac:dyDescent="0.25">
      <c r="A1114" s="2" t="s">
        <v>533</v>
      </c>
      <c r="B1114" t="s">
        <v>141</v>
      </c>
      <c r="C1114">
        <v>1.3799999999999999E-3</v>
      </c>
      <c r="D1114">
        <v>27.73</v>
      </c>
      <c r="E1114">
        <f t="shared" si="23"/>
        <v>3.8300000000000001E-2</v>
      </c>
    </row>
    <row r="1115" spans="1:5" x14ac:dyDescent="0.25">
      <c r="A1115" s="2" t="s">
        <v>534</v>
      </c>
      <c r="B1115" t="s">
        <v>141</v>
      </c>
      <c r="C1115">
        <v>1.3799999999999999E-3</v>
      </c>
      <c r="D1115">
        <v>11.73</v>
      </c>
      <c r="E1115">
        <f t="shared" si="23"/>
        <v>1.6199999999999999E-2</v>
      </c>
    </row>
    <row r="1116" spans="1:5" x14ac:dyDescent="0.25">
      <c r="A1116" s="2" t="s">
        <v>535</v>
      </c>
      <c r="B1116" t="s">
        <v>141</v>
      </c>
      <c r="C1116">
        <v>2.9E-4</v>
      </c>
      <c r="D1116">
        <v>93.94</v>
      </c>
      <c r="E1116">
        <f t="shared" si="23"/>
        <v>2.7199999999999998E-2</v>
      </c>
    </row>
    <row r="1117" spans="1:5" ht="30" x14ac:dyDescent="0.25">
      <c r="A1117" s="2" t="s">
        <v>537</v>
      </c>
      <c r="B1117" t="s">
        <v>141</v>
      </c>
      <c r="C1117">
        <v>2.9E-4</v>
      </c>
      <c r="D1117">
        <v>16</v>
      </c>
      <c r="E1117">
        <f t="shared" si="23"/>
        <v>4.5999999999999999E-3</v>
      </c>
    </row>
    <row r="1118" spans="1:5" x14ac:dyDescent="0.25">
      <c r="A1118" s="2" t="s">
        <v>538</v>
      </c>
      <c r="B1118" t="s">
        <v>172</v>
      </c>
      <c r="C1118">
        <v>1.3799999999999999E-3</v>
      </c>
      <c r="D1118">
        <v>8.9</v>
      </c>
      <c r="E1118">
        <f t="shared" si="23"/>
        <v>1.23E-2</v>
      </c>
    </row>
    <row r="1119" spans="1:5" ht="30" x14ac:dyDescent="0.25">
      <c r="A1119" s="2" t="s">
        <v>544</v>
      </c>
      <c r="B1119" t="s">
        <v>135</v>
      </c>
      <c r="C1119">
        <v>0.1</v>
      </c>
      <c r="D1119">
        <v>0.6</v>
      </c>
      <c r="E1119">
        <f t="shared" si="23"/>
        <v>0.06</v>
      </c>
    </row>
    <row r="1120" spans="1:5" ht="30" x14ac:dyDescent="0.25">
      <c r="A1120" s="2" t="s">
        <v>545</v>
      </c>
      <c r="B1120" t="s">
        <v>135</v>
      </c>
      <c r="C1120">
        <v>0.1</v>
      </c>
      <c r="D1120">
        <v>0.7</v>
      </c>
      <c r="E1120">
        <f t="shared" si="23"/>
        <v>7.0000000000000007E-2</v>
      </c>
    </row>
    <row r="1121" spans="1:5" x14ac:dyDescent="0.25">
      <c r="A1121" s="2" t="s">
        <v>546</v>
      </c>
      <c r="B1121" t="s">
        <v>135</v>
      </c>
      <c r="C1121">
        <v>0.1</v>
      </c>
      <c r="D1121">
        <v>0.09</v>
      </c>
      <c r="E1121">
        <f t="shared" si="23"/>
        <v>8.9999999999999993E-3</v>
      </c>
    </row>
    <row r="1122" spans="1:5" x14ac:dyDescent="0.25">
      <c r="A1122" s="2" t="s">
        <v>547</v>
      </c>
      <c r="B1122" t="s">
        <v>135</v>
      </c>
      <c r="C1122">
        <v>0.1</v>
      </c>
      <c r="D1122">
        <v>0.04</v>
      </c>
      <c r="E1122">
        <f t="shared" si="23"/>
        <v>4.0000000000000001E-3</v>
      </c>
    </row>
    <row r="1123" spans="1:5" x14ac:dyDescent="0.25">
      <c r="A1123" s="2" t="s">
        <v>686</v>
      </c>
      <c r="B1123" t="s">
        <v>141</v>
      </c>
      <c r="C1123">
        <v>1</v>
      </c>
      <c r="D1123">
        <v>962.45100000000002</v>
      </c>
      <c r="E1123">
        <f t="shared" si="23"/>
        <v>962.45100000000002</v>
      </c>
    </row>
    <row r="1124" spans="1:5" x14ac:dyDescent="0.25">
      <c r="A1124" s="2" t="s">
        <v>132</v>
      </c>
      <c r="B1124" t="s">
        <v>9</v>
      </c>
      <c r="C1124" t="s">
        <v>9</v>
      </c>
      <c r="D1124" t="s">
        <v>9</v>
      </c>
      <c r="E1124">
        <f>SUM(E1112:E1123)</f>
        <v>962.7405</v>
      </c>
    </row>
    <row r="1125" spans="1:5" x14ac:dyDescent="0.25">
      <c r="B1125"/>
      <c r="C1125"/>
      <c r="D1125"/>
      <c r="E1125"/>
    </row>
    <row r="1126" spans="1:5" x14ac:dyDescent="0.25">
      <c r="A1126" s="2" t="s">
        <v>142</v>
      </c>
      <c r="B1126" t="s">
        <v>9</v>
      </c>
      <c r="C1126" t="s">
        <v>9</v>
      </c>
      <c r="D1126" t="s">
        <v>9</v>
      </c>
      <c r="E1126">
        <f>E1109+E1124</f>
        <v>963.60649999999998</v>
      </c>
    </row>
    <row r="1127" spans="1:5" x14ac:dyDescent="0.25">
      <c r="A1127" s="2" t="s">
        <v>143</v>
      </c>
      <c r="B1127" t="s">
        <v>9</v>
      </c>
      <c r="C1127" t="s">
        <v>9</v>
      </c>
      <c r="D1127" s="271">
        <v>0</v>
      </c>
      <c r="E1127">
        <f>ROUND((E1126*D1127),4)</f>
        <v>0</v>
      </c>
    </row>
    <row r="1128" spans="1:5" x14ac:dyDescent="0.25">
      <c r="A1128" s="2" t="s">
        <v>144</v>
      </c>
      <c r="B1128" t="s">
        <v>9</v>
      </c>
      <c r="C1128" t="s">
        <v>9</v>
      </c>
      <c r="D1128" t="s">
        <v>9</v>
      </c>
      <c r="E1128">
        <f>SUM(E1126:E1127)</f>
        <v>963.60649999999998</v>
      </c>
    </row>
    <row r="1129" spans="1:5" x14ac:dyDescent="0.25">
      <c r="B1129"/>
      <c r="C1129"/>
      <c r="D1129"/>
      <c r="E1129"/>
    </row>
    <row r="1130" spans="1:5" x14ac:dyDescent="0.25">
      <c r="A1130" s="2" t="s">
        <v>724</v>
      </c>
      <c r="B1130" t="s">
        <v>387</v>
      </c>
      <c r="C1130"/>
      <c r="D1130"/>
      <c r="E1130"/>
    </row>
    <row r="1131" spans="1:5" ht="30" x14ac:dyDescent="0.25">
      <c r="A1131" s="2" t="s">
        <v>725</v>
      </c>
      <c r="B1131"/>
      <c r="C1131"/>
      <c r="D1131"/>
      <c r="E1131"/>
    </row>
    <row r="1132" spans="1:5" x14ac:dyDescent="0.25">
      <c r="A1132" s="2" t="s">
        <v>145</v>
      </c>
      <c r="B1132"/>
      <c r="C1132"/>
      <c r="D1132"/>
      <c r="E1132"/>
    </row>
    <row r="1133" spans="1:5" x14ac:dyDescent="0.25">
      <c r="B1133"/>
      <c r="C1133"/>
      <c r="D1133"/>
      <c r="E1133"/>
    </row>
    <row r="1134" spans="1:5" x14ac:dyDescent="0.25">
      <c r="A1134" s="2" t="s">
        <v>133</v>
      </c>
      <c r="B1134" t="s">
        <v>127</v>
      </c>
      <c r="C1134" t="s">
        <v>128</v>
      </c>
      <c r="D1134" t="s">
        <v>129</v>
      </c>
      <c r="E1134" t="s">
        <v>130</v>
      </c>
    </row>
    <row r="1135" spans="1:5" x14ac:dyDescent="0.25">
      <c r="A1135" s="2" t="s">
        <v>562</v>
      </c>
      <c r="B1135" t="s">
        <v>135</v>
      </c>
      <c r="C1135">
        <v>0.4</v>
      </c>
      <c r="D1135">
        <v>8.66</v>
      </c>
      <c r="E1135">
        <f>ROUND((C1135*D1135),4)</f>
        <v>3.464</v>
      </c>
    </row>
    <row r="1136" spans="1:5" x14ac:dyDescent="0.25">
      <c r="A1136" s="2" t="s">
        <v>563</v>
      </c>
      <c r="B1136" t="s">
        <v>135</v>
      </c>
      <c r="C1136">
        <v>0.4</v>
      </c>
      <c r="D1136">
        <v>11.48</v>
      </c>
      <c r="E1136">
        <f>ROUND((C1136*D1136),4)</f>
        <v>4.5919999999999996</v>
      </c>
    </row>
    <row r="1137" spans="1:5" x14ac:dyDescent="0.25">
      <c r="A1137" s="2" t="s">
        <v>132</v>
      </c>
      <c r="B1137" t="s">
        <v>9</v>
      </c>
      <c r="C1137" t="s">
        <v>9</v>
      </c>
      <c r="D1137" t="s">
        <v>9</v>
      </c>
      <c r="E1137">
        <f>SUM(E1135:E1136)</f>
        <v>8.0559999999999992</v>
      </c>
    </row>
    <row r="1138" spans="1:5" x14ac:dyDescent="0.25">
      <c r="B1138"/>
      <c r="C1138"/>
      <c r="D1138"/>
      <c r="E1138"/>
    </row>
    <row r="1139" spans="1:5" x14ac:dyDescent="0.25">
      <c r="A1139" s="2" t="s">
        <v>137</v>
      </c>
      <c r="B1139" t="s">
        <v>127</v>
      </c>
      <c r="C1139" t="s">
        <v>128</v>
      </c>
      <c r="D1139" t="s">
        <v>129</v>
      </c>
      <c r="E1139" t="s">
        <v>130</v>
      </c>
    </row>
    <row r="1140" spans="1:5" x14ac:dyDescent="0.25">
      <c r="A1140" s="2" t="s">
        <v>531</v>
      </c>
      <c r="B1140" t="s">
        <v>141</v>
      </c>
      <c r="C1140">
        <v>2.32E-3</v>
      </c>
      <c r="D1140">
        <v>6.93</v>
      </c>
      <c r="E1140">
        <f t="shared" ref="E1140:E1151" si="24">ROUND((C1140*D1140),4)</f>
        <v>1.61E-2</v>
      </c>
    </row>
    <row r="1141" spans="1:5" x14ac:dyDescent="0.25">
      <c r="A1141" s="2" t="s">
        <v>532</v>
      </c>
      <c r="B1141" t="s">
        <v>172</v>
      </c>
      <c r="C1141">
        <v>1.1039999999999999E-2</v>
      </c>
      <c r="D1141">
        <v>33.270000000000003</v>
      </c>
      <c r="E1141">
        <f t="shared" si="24"/>
        <v>0.36730000000000002</v>
      </c>
    </row>
    <row r="1142" spans="1:5" x14ac:dyDescent="0.25">
      <c r="A1142" s="2" t="s">
        <v>533</v>
      </c>
      <c r="B1142" t="s">
        <v>141</v>
      </c>
      <c r="C1142">
        <v>1.1039999999999999E-2</v>
      </c>
      <c r="D1142">
        <v>27.73</v>
      </c>
      <c r="E1142">
        <f t="shared" si="24"/>
        <v>0.30609999999999998</v>
      </c>
    </row>
    <row r="1143" spans="1:5" x14ac:dyDescent="0.25">
      <c r="A1143" s="2" t="s">
        <v>534</v>
      </c>
      <c r="B1143" t="s">
        <v>141</v>
      </c>
      <c r="C1143">
        <v>1.1039999999999999E-2</v>
      </c>
      <c r="D1143">
        <v>11.73</v>
      </c>
      <c r="E1143">
        <f t="shared" si="24"/>
        <v>0.1295</v>
      </c>
    </row>
    <row r="1144" spans="1:5" x14ac:dyDescent="0.25">
      <c r="A1144" s="2" t="s">
        <v>535</v>
      </c>
      <c r="B1144" t="s">
        <v>141</v>
      </c>
      <c r="C1144">
        <v>2.32E-3</v>
      </c>
      <c r="D1144">
        <v>93.94</v>
      </c>
      <c r="E1144">
        <f t="shared" si="24"/>
        <v>0.21790000000000001</v>
      </c>
    </row>
    <row r="1145" spans="1:5" x14ac:dyDescent="0.25">
      <c r="A1145" s="2" t="s">
        <v>726</v>
      </c>
      <c r="B1145" t="s">
        <v>141</v>
      </c>
      <c r="C1145">
        <v>1</v>
      </c>
      <c r="D1145">
        <v>717.63</v>
      </c>
      <c r="E1145">
        <f t="shared" si="24"/>
        <v>717.63</v>
      </c>
    </row>
    <row r="1146" spans="1:5" ht="30" x14ac:dyDescent="0.25">
      <c r="A1146" s="2" t="s">
        <v>537</v>
      </c>
      <c r="B1146" t="s">
        <v>141</v>
      </c>
      <c r="C1146">
        <v>2.32E-3</v>
      </c>
      <c r="D1146">
        <v>16</v>
      </c>
      <c r="E1146">
        <f t="shared" si="24"/>
        <v>3.7100000000000001E-2</v>
      </c>
    </row>
    <row r="1147" spans="1:5" x14ac:dyDescent="0.25">
      <c r="A1147" s="2" t="s">
        <v>538</v>
      </c>
      <c r="B1147" t="s">
        <v>172</v>
      </c>
      <c r="C1147">
        <v>1.1039999999999999E-2</v>
      </c>
      <c r="D1147">
        <v>8.9</v>
      </c>
      <c r="E1147">
        <f t="shared" si="24"/>
        <v>9.8299999999999998E-2</v>
      </c>
    </row>
    <row r="1148" spans="1:5" ht="30" x14ac:dyDescent="0.25">
      <c r="A1148" s="2" t="s">
        <v>544</v>
      </c>
      <c r="B1148" t="s">
        <v>135</v>
      </c>
      <c r="C1148">
        <v>0.8</v>
      </c>
      <c r="D1148">
        <v>0.6</v>
      </c>
      <c r="E1148">
        <f t="shared" si="24"/>
        <v>0.48</v>
      </c>
    </row>
    <row r="1149" spans="1:5" ht="30" x14ac:dyDescent="0.25">
      <c r="A1149" s="2" t="s">
        <v>545</v>
      </c>
      <c r="B1149" t="s">
        <v>135</v>
      </c>
      <c r="C1149">
        <v>0.8</v>
      </c>
      <c r="D1149">
        <v>0.7</v>
      </c>
      <c r="E1149">
        <f t="shared" si="24"/>
        <v>0.56000000000000005</v>
      </c>
    </row>
    <row r="1150" spans="1:5" x14ac:dyDescent="0.25">
      <c r="A1150" s="2" t="s">
        <v>546</v>
      </c>
      <c r="B1150" t="s">
        <v>135</v>
      </c>
      <c r="C1150">
        <v>0.8</v>
      </c>
      <c r="D1150">
        <v>0.09</v>
      </c>
      <c r="E1150">
        <f t="shared" si="24"/>
        <v>7.1999999999999995E-2</v>
      </c>
    </row>
    <row r="1151" spans="1:5" x14ac:dyDescent="0.25">
      <c r="A1151" s="2" t="s">
        <v>547</v>
      </c>
      <c r="B1151" t="s">
        <v>135</v>
      </c>
      <c r="C1151">
        <v>0.8</v>
      </c>
      <c r="D1151">
        <v>0.04</v>
      </c>
      <c r="E1151">
        <f t="shared" si="24"/>
        <v>3.2000000000000001E-2</v>
      </c>
    </row>
    <row r="1152" spans="1:5" x14ac:dyDescent="0.25">
      <c r="A1152" s="2" t="s">
        <v>132</v>
      </c>
      <c r="B1152" t="s">
        <v>9</v>
      </c>
      <c r="C1152" t="s">
        <v>9</v>
      </c>
      <c r="D1152" t="s">
        <v>9</v>
      </c>
      <c r="E1152">
        <f>SUM(E1140:E1151)</f>
        <v>719.94629999999995</v>
      </c>
    </row>
    <row r="1153" spans="1:5" x14ac:dyDescent="0.25">
      <c r="B1153"/>
      <c r="C1153"/>
      <c r="D1153"/>
      <c r="E1153"/>
    </row>
    <row r="1154" spans="1:5" x14ac:dyDescent="0.25">
      <c r="A1154" s="2" t="s">
        <v>142</v>
      </c>
      <c r="B1154" t="s">
        <v>9</v>
      </c>
      <c r="C1154" t="s">
        <v>9</v>
      </c>
      <c r="D1154" t="s">
        <v>9</v>
      </c>
      <c r="E1154">
        <f>E1137+E1152</f>
        <v>728.00229999999999</v>
      </c>
    </row>
    <row r="1155" spans="1:5" x14ac:dyDescent="0.25">
      <c r="A1155" s="2" t="s">
        <v>143</v>
      </c>
      <c r="B1155" t="s">
        <v>9</v>
      </c>
      <c r="C1155" t="s">
        <v>9</v>
      </c>
      <c r="D1155" s="271">
        <v>0</v>
      </c>
      <c r="E1155">
        <f>ROUND((E1154*D1155),4)</f>
        <v>0</v>
      </c>
    </row>
    <row r="1156" spans="1:5" x14ac:dyDescent="0.25">
      <c r="A1156" s="2" t="s">
        <v>144</v>
      </c>
      <c r="B1156" t="s">
        <v>9</v>
      </c>
      <c r="C1156" t="s">
        <v>9</v>
      </c>
      <c r="D1156" t="s">
        <v>9</v>
      </c>
      <c r="E1156">
        <f>SUM(E1154:E1155)</f>
        <v>728.00229999999999</v>
      </c>
    </row>
    <row r="1157" spans="1:5" x14ac:dyDescent="0.25">
      <c r="B1157"/>
      <c r="C1157"/>
      <c r="D1157"/>
      <c r="E1157"/>
    </row>
    <row r="1158" spans="1:5" x14ac:dyDescent="0.25">
      <c r="A1158" s="2" t="s">
        <v>727</v>
      </c>
      <c r="B1158" t="s">
        <v>391</v>
      </c>
      <c r="C1158"/>
      <c r="D1158"/>
      <c r="E1158"/>
    </row>
    <row r="1159" spans="1:5" ht="30" x14ac:dyDescent="0.25">
      <c r="A1159" s="2" t="s">
        <v>728</v>
      </c>
      <c r="B1159"/>
      <c r="C1159"/>
      <c r="D1159"/>
      <c r="E1159"/>
    </row>
    <row r="1160" spans="1:5" x14ac:dyDescent="0.25">
      <c r="A1160" s="2" t="s">
        <v>729</v>
      </c>
      <c r="B1160"/>
      <c r="C1160"/>
      <c r="D1160"/>
      <c r="E1160"/>
    </row>
    <row r="1161" spans="1:5" x14ac:dyDescent="0.25">
      <c r="B1161"/>
      <c r="C1161"/>
      <c r="D1161"/>
      <c r="E1161"/>
    </row>
    <row r="1162" spans="1:5" x14ac:dyDescent="0.25">
      <c r="A1162" s="2" t="s">
        <v>133</v>
      </c>
      <c r="B1162" t="s">
        <v>127</v>
      </c>
      <c r="C1162" t="s">
        <v>128</v>
      </c>
      <c r="D1162" t="s">
        <v>129</v>
      </c>
      <c r="E1162" t="s">
        <v>130</v>
      </c>
    </row>
    <row r="1163" spans="1:5" x14ac:dyDescent="0.25">
      <c r="A1163" s="2" t="s">
        <v>562</v>
      </c>
      <c r="B1163" t="s">
        <v>135</v>
      </c>
      <c r="C1163">
        <v>0.3</v>
      </c>
      <c r="D1163">
        <v>8.66</v>
      </c>
      <c r="E1163">
        <f>ROUND((C1163*D1163),4)</f>
        <v>2.5979999999999999</v>
      </c>
    </row>
    <row r="1164" spans="1:5" x14ac:dyDescent="0.25">
      <c r="A1164" s="2" t="s">
        <v>563</v>
      </c>
      <c r="B1164" t="s">
        <v>135</v>
      </c>
      <c r="C1164">
        <v>0.3</v>
      </c>
      <c r="D1164">
        <v>11.48</v>
      </c>
      <c r="E1164">
        <f>ROUND((C1164*D1164),4)</f>
        <v>3.444</v>
      </c>
    </row>
    <row r="1165" spans="1:5" x14ac:dyDescent="0.25">
      <c r="A1165" s="2" t="s">
        <v>132</v>
      </c>
      <c r="B1165" t="s">
        <v>9</v>
      </c>
      <c r="C1165" t="s">
        <v>9</v>
      </c>
      <c r="D1165" t="s">
        <v>9</v>
      </c>
      <c r="E1165">
        <f>SUM(E1163:E1164)</f>
        <v>6.0419999999999998</v>
      </c>
    </row>
    <row r="1166" spans="1:5" x14ac:dyDescent="0.25">
      <c r="B1166"/>
      <c r="C1166"/>
      <c r="D1166"/>
      <c r="E1166"/>
    </row>
    <row r="1167" spans="1:5" x14ac:dyDescent="0.25">
      <c r="A1167" s="2" t="s">
        <v>137</v>
      </c>
      <c r="B1167" t="s">
        <v>127</v>
      </c>
      <c r="C1167" t="s">
        <v>128</v>
      </c>
      <c r="D1167" t="s">
        <v>129</v>
      </c>
      <c r="E1167" t="s">
        <v>130</v>
      </c>
    </row>
    <row r="1168" spans="1:5" x14ac:dyDescent="0.25">
      <c r="A1168" s="2" t="s">
        <v>531</v>
      </c>
      <c r="B1168" t="s">
        <v>141</v>
      </c>
      <c r="C1168">
        <v>1.74E-3</v>
      </c>
      <c r="D1168">
        <v>6.93</v>
      </c>
      <c r="E1168">
        <f t="shared" ref="E1168:E1180" si="25">ROUND((C1168*D1168),4)</f>
        <v>1.21E-2</v>
      </c>
    </row>
    <row r="1169" spans="1:5" x14ac:dyDescent="0.25">
      <c r="A1169" s="2" t="s">
        <v>532</v>
      </c>
      <c r="B1169" t="s">
        <v>172</v>
      </c>
      <c r="C1169">
        <v>8.2799999999999992E-3</v>
      </c>
      <c r="D1169">
        <v>33.270000000000003</v>
      </c>
      <c r="E1169">
        <f t="shared" si="25"/>
        <v>0.27550000000000002</v>
      </c>
    </row>
    <row r="1170" spans="1:5" x14ac:dyDescent="0.25">
      <c r="A1170" s="2" t="s">
        <v>533</v>
      </c>
      <c r="B1170" t="s">
        <v>141</v>
      </c>
      <c r="C1170">
        <v>8.2799999999999992E-3</v>
      </c>
      <c r="D1170">
        <v>27.73</v>
      </c>
      <c r="E1170">
        <f t="shared" si="25"/>
        <v>0.2296</v>
      </c>
    </row>
    <row r="1171" spans="1:5" x14ac:dyDescent="0.25">
      <c r="A1171" s="2" t="s">
        <v>534</v>
      </c>
      <c r="B1171" t="s">
        <v>141</v>
      </c>
      <c r="C1171">
        <v>8.2799999999999992E-3</v>
      </c>
      <c r="D1171">
        <v>11.73</v>
      </c>
      <c r="E1171">
        <f t="shared" si="25"/>
        <v>9.7100000000000006E-2</v>
      </c>
    </row>
    <row r="1172" spans="1:5" x14ac:dyDescent="0.25">
      <c r="A1172" s="2" t="s">
        <v>535</v>
      </c>
      <c r="B1172" t="s">
        <v>141</v>
      </c>
      <c r="C1172">
        <v>1.74E-3</v>
      </c>
      <c r="D1172">
        <v>93.94</v>
      </c>
      <c r="E1172">
        <f t="shared" si="25"/>
        <v>0.16350000000000001</v>
      </c>
    </row>
    <row r="1173" spans="1:5" x14ac:dyDescent="0.25">
      <c r="A1173" s="2" t="s">
        <v>730</v>
      </c>
      <c r="B1173" t="s">
        <v>141</v>
      </c>
      <c r="C1173">
        <v>1</v>
      </c>
      <c r="D1173">
        <v>14.16</v>
      </c>
      <c r="E1173">
        <f t="shared" si="25"/>
        <v>14.16</v>
      </c>
    </row>
    <row r="1174" spans="1:5" ht="30" x14ac:dyDescent="0.25">
      <c r="A1174" s="2" t="s">
        <v>537</v>
      </c>
      <c r="B1174" t="s">
        <v>141</v>
      </c>
      <c r="C1174">
        <v>1.74E-3</v>
      </c>
      <c r="D1174">
        <v>16</v>
      </c>
      <c r="E1174">
        <f t="shared" si="25"/>
        <v>2.7799999999999998E-2</v>
      </c>
    </row>
    <row r="1175" spans="1:5" x14ac:dyDescent="0.25">
      <c r="A1175" s="2" t="s">
        <v>538</v>
      </c>
      <c r="B1175" t="s">
        <v>172</v>
      </c>
      <c r="C1175">
        <v>8.2799999999999992E-3</v>
      </c>
      <c r="D1175">
        <v>8.9</v>
      </c>
      <c r="E1175">
        <f t="shared" si="25"/>
        <v>7.3700000000000002E-2</v>
      </c>
    </row>
    <row r="1176" spans="1:5" ht="30" x14ac:dyDescent="0.25">
      <c r="A1176" s="2" t="s">
        <v>544</v>
      </c>
      <c r="B1176" t="s">
        <v>135</v>
      </c>
      <c r="C1176">
        <v>0.6</v>
      </c>
      <c r="D1176">
        <v>0.6</v>
      </c>
      <c r="E1176">
        <f t="shared" si="25"/>
        <v>0.36</v>
      </c>
    </row>
    <row r="1177" spans="1:5" ht="30" x14ac:dyDescent="0.25">
      <c r="A1177" s="2" t="s">
        <v>545</v>
      </c>
      <c r="B1177" t="s">
        <v>135</v>
      </c>
      <c r="C1177">
        <v>0.6</v>
      </c>
      <c r="D1177">
        <v>0.7</v>
      </c>
      <c r="E1177">
        <f t="shared" si="25"/>
        <v>0.42</v>
      </c>
    </row>
    <row r="1178" spans="1:5" x14ac:dyDescent="0.25">
      <c r="A1178" s="2" t="s">
        <v>546</v>
      </c>
      <c r="B1178" t="s">
        <v>135</v>
      </c>
      <c r="C1178">
        <v>0.6</v>
      </c>
      <c r="D1178">
        <v>0.09</v>
      </c>
      <c r="E1178">
        <f t="shared" si="25"/>
        <v>5.3999999999999999E-2</v>
      </c>
    </row>
    <row r="1179" spans="1:5" x14ac:dyDescent="0.25">
      <c r="A1179" s="2" t="s">
        <v>547</v>
      </c>
      <c r="B1179" t="s">
        <v>135</v>
      </c>
      <c r="C1179">
        <v>0.6</v>
      </c>
      <c r="D1179">
        <v>0.04</v>
      </c>
      <c r="E1179">
        <f t="shared" si="25"/>
        <v>2.4E-2</v>
      </c>
    </row>
    <row r="1180" spans="1:5" ht="30" x14ac:dyDescent="0.25">
      <c r="A1180" s="2" t="s">
        <v>731</v>
      </c>
      <c r="B1180" t="s">
        <v>732</v>
      </c>
      <c r="C1180">
        <v>1</v>
      </c>
      <c r="D1180">
        <v>25.02</v>
      </c>
      <c r="E1180">
        <f t="shared" si="25"/>
        <v>25.02</v>
      </c>
    </row>
    <row r="1181" spans="1:5" x14ac:dyDescent="0.25">
      <c r="A1181" s="2" t="s">
        <v>132</v>
      </c>
      <c r="B1181" t="s">
        <v>9</v>
      </c>
      <c r="C1181" t="s">
        <v>9</v>
      </c>
      <c r="D1181" t="s">
        <v>9</v>
      </c>
      <c r="E1181">
        <f>SUM(E1168:E1180)</f>
        <v>40.917299999999997</v>
      </c>
    </row>
    <row r="1182" spans="1:5" x14ac:dyDescent="0.25">
      <c r="B1182"/>
      <c r="C1182"/>
      <c r="D1182"/>
      <c r="E1182"/>
    </row>
    <row r="1183" spans="1:5" x14ac:dyDescent="0.25">
      <c r="A1183" s="2" t="s">
        <v>142</v>
      </c>
      <c r="B1183" t="s">
        <v>9</v>
      </c>
      <c r="C1183" t="s">
        <v>9</v>
      </c>
      <c r="D1183" t="s">
        <v>9</v>
      </c>
      <c r="E1183">
        <f>E1165+E1181</f>
        <v>46.959299999999999</v>
      </c>
    </row>
    <row r="1184" spans="1:5" x14ac:dyDescent="0.25">
      <c r="A1184" s="2" t="s">
        <v>143</v>
      </c>
      <c r="B1184" t="s">
        <v>9</v>
      </c>
      <c r="C1184" t="s">
        <v>9</v>
      </c>
      <c r="D1184" s="271">
        <v>0</v>
      </c>
      <c r="E1184">
        <f>ROUND((E1183*D1184),4)</f>
        <v>0</v>
      </c>
    </row>
    <row r="1185" spans="1:5" x14ac:dyDescent="0.25">
      <c r="A1185" s="2" t="s">
        <v>144</v>
      </c>
      <c r="B1185" t="s">
        <v>9</v>
      </c>
      <c r="C1185" t="s">
        <v>9</v>
      </c>
      <c r="D1185" t="s">
        <v>9</v>
      </c>
      <c r="E1185">
        <f>SUM(E1183:E1184)</f>
        <v>46.959299999999999</v>
      </c>
    </row>
    <row r="1186" spans="1:5" x14ac:dyDescent="0.25">
      <c r="B1186"/>
      <c r="C1186"/>
      <c r="D1186"/>
      <c r="E1186"/>
    </row>
    <row r="1187" spans="1:5" x14ac:dyDescent="0.25">
      <c r="A1187" s="2" t="s">
        <v>733</v>
      </c>
      <c r="B1187" t="s">
        <v>396</v>
      </c>
      <c r="C1187"/>
      <c r="D1187"/>
      <c r="E1187"/>
    </row>
    <row r="1188" spans="1:5" ht="30" x14ac:dyDescent="0.25">
      <c r="A1188" s="2" t="s">
        <v>734</v>
      </c>
      <c r="B1188"/>
      <c r="C1188"/>
      <c r="D1188"/>
      <c r="E1188"/>
    </row>
    <row r="1189" spans="1:5" x14ac:dyDescent="0.25">
      <c r="A1189" s="2" t="s">
        <v>147</v>
      </c>
      <c r="B1189"/>
      <c r="C1189"/>
      <c r="D1189"/>
      <c r="E1189"/>
    </row>
    <row r="1190" spans="1:5" x14ac:dyDescent="0.25">
      <c r="B1190"/>
      <c r="C1190"/>
      <c r="D1190"/>
      <c r="E1190"/>
    </row>
    <row r="1191" spans="1:5" x14ac:dyDescent="0.25">
      <c r="A1191" s="2" t="s">
        <v>137</v>
      </c>
      <c r="B1191" t="s">
        <v>127</v>
      </c>
      <c r="C1191" t="s">
        <v>128</v>
      </c>
      <c r="D1191" t="s">
        <v>129</v>
      </c>
      <c r="E1191" t="s">
        <v>130</v>
      </c>
    </row>
    <row r="1192" spans="1:5" ht="30" x14ac:dyDescent="0.25">
      <c r="A1192" s="2" t="s">
        <v>735</v>
      </c>
      <c r="B1192" t="s">
        <v>149</v>
      </c>
      <c r="C1192">
        <v>1</v>
      </c>
      <c r="D1192">
        <v>84.73</v>
      </c>
      <c r="E1192">
        <f>ROUND((C1192*D1192),4)</f>
        <v>84.73</v>
      </c>
    </row>
    <row r="1193" spans="1:5" x14ac:dyDescent="0.25">
      <c r="A1193" s="2" t="s">
        <v>132</v>
      </c>
      <c r="B1193" t="s">
        <v>9</v>
      </c>
      <c r="C1193" t="s">
        <v>9</v>
      </c>
      <c r="D1193" t="s">
        <v>9</v>
      </c>
      <c r="E1193">
        <f>SUM(E1192:E1192)</f>
        <v>84.73</v>
      </c>
    </row>
    <row r="1194" spans="1:5" x14ac:dyDescent="0.25">
      <c r="B1194"/>
      <c r="C1194"/>
      <c r="D1194"/>
      <c r="E1194"/>
    </row>
    <row r="1195" spans="1:5" x14ac:dyDescent="0.25">
      <c r="A1195" s="2" t="s">
        <v>142</v>
      </c>
      <c r="B1195" t="s">
        <v>9</v>
      </c>
      <c r="C1195" t="s">
        <v>9</v>
      </c>
      <c r="D1195" t="s">
        <v>9</v>
      </c>
      <c r="E1195">
        <f>E1193</f>
        <v>84.73</v>
      </c>
    </row>
    <row r="1196" spans="1:5" x14ac:dyDescent="0.25">
      <c r="A1196" s="2" t="s">
        <v>143</v>
      </c>
      <c r="B1196" t="s">
        <v>9</v>
      </c>
      <c r="C1196" t="s">
        <v>9</v>
      </c>
      <c r="D1196" s="271">
        <v>0</v>
      </c>
      <c r="E1196">
        <f>ROUND((E1195*D1196),4)</f>
        <v>0</v>
      </c>
    </row>
    <row r="1197" spans="1:5" x14ac:dyDescent="0.25">
      <c r="A1197" s="2" t="s">
        <v>144</v>
      </c>
      <c r="B1197" t="s">
        <v>9</v>
      </c>
      <c r="C1197" t="s">
        <v>9</v>
      </c>
      <c r="D1197" t="s">
        <v>9</v>
      </c>
      <c r="E1197">
        <f>SUM(E1195:E1196)</f>
        <v>84.73</v>
      </c>
    </row>
    <row r="1198" spans="1:5" x14ac:dyDescent="0.25">
      <c r="B1198"/>
      <c r="C1198"/>
      <c r="D1198"/>
      <c r="E1198"/>
    </row>
    <row r="1199" spans="1:5" x14ac:dyDescent="0.25">
      <c r="A1199" s="2" t="s">
        <v>736</v>
      </c>
      <c r="B1199" t="s">
        <v>53</v>
      </c>
      <c r="C1199"/>
      <c r="D1199"/>
      <c r="E1199"/>
    </row>
    <row r="1200" spans="1:5" x14ac:dyDescent="0.25">
      <c r="A1200" s="2" t="s">
        <v>737</v>
      </c>
      <c r="B1200"/>
      <c r="C1200"/>
      <c r="D1200"/>
      <c r="E1200"/>
    </row>
    <row r="1201" spans="1:5" x14ac:dyDescent="0.25">
      <c r="A1201" s="2" t="s">
        <v>155</v>
      </c>
      <c r="B1201"/>
      <c r="C1201"/>
      <c r="D1201"/>
      <c r="E1201"/>
    </row>
    <row r="1202" spans="1:5" x14ac:dyDescent="0.25">
      <c r="B1202"/>
      <c r="C1202"/>
      <c r="D1202"/>
      <c r="E1202"/>
    </row>
    <row r="1203" spans="1:5" x14ac:dyDescent="0.25">
      <c r="A1203" s="2" t="s">
        <v>133</v>
      </c>
      <c r="B1203" t="s">
        <v>127</v>
      </c>
      <c r="C1203" t="s">
        <v>128</v>
      </c>
      <c r="D1203" t="s">
        <v>129</v>
      </c>
      <c r="E1203" t="s">
        <v>130</v>
      </c>
    </row>
    <row r="1204" spans="1:5" x14ac:dyDescent="0.25">
      <c r="A1204" s="2" t="s">
        <v>529</v>
      </c>
      <c r="B1204" t="s">
        <v>135</v>
      </c>
      <c r="C1204">
        <v>1.5</v>
      </c>
      <c r="D1204">
        <v>7.68</v>
      </c>
      <c r="E1204">
        <f>ROUND((C1204*D1204),4)</f>
        <v>11.52</v>
      </c>
    </row>
    <row r="1205" spans="1:5" x14ac:dyDescent="0.25">
      <c r="A1205" s="2" t="s">
        <v>132</v>
      </c>
      <c r="B1205" t="s">
        <v>9</v>
      </c>
      <c r="C1205" t="s">
        <v>9</v>
      </c>
      <c r="D1205" t="s">
        <v>9</v>
      </c>
      <c r="E1205">
        <f>SUM(E1204:E1204)</f>
        <v>11.52</v>
      </c>
    </row>
    <row r="1206" spans="1:5" x14ac:dyDescent="0.25">
      <c r="B1206"/>
      <c r="C1206"/>
      <c r="D1206"/>
      <c r="E1206"/>
    </row>
    <row r="1207" spans="1:5" x14ac:dyDescent="0.25">
      <c r="A1207" s="2" t="s">
        <v>137</v>
      </c>
      <c r="B1207" t="s">
        <v>127</v>
      </c>
      <c r="C1207" t="s">
        <v>128</v>
      </c>
      <c r="D1207" t="s">
        <v>129</v>
      </c>
      <c r="E1207" t="s">
        <v>130</v>
      </c>
    </row>
    <row r="1208" spans="1:5" x14ac:dyDescent="0.25">
      <c r="A1208" s="2" t="s">
        <v>531</v>
      </c>
      <c r="B1208" t="s">
        <v>141</v>
      </c>
      <c r="C1208">
        <v>4.3499999999999997E-3</v>
      </c>
      <c r="D1208">
        <v>6.93</v>
      </c>
      <c r="E1208">
        <f t="shared" ref="E1208:E1218" si="26">ROUND((C1208*D1208),4)</f>
        <v>3.0099999999999998E-2</v>
      </c>
    </row>
    <row r="1209" spans="1:5" x14ac:dyDescent="0.25">
      <c r="A1209" s="2" t="s">
        <v>532</v>
      </c>
      <c r="B1209" t="s">
        <v>172</v>
      </c>
      <c r="C1209">
        <v>2.07E-2</v>
      </c>
      <c r="D1209">
        <v>33.270000000000003</v>
      </c>
      <c r="E1209">
        <f t="shared" si="26"/>
        <v>0.68869999999999998</v>
      </c>
    </row>
    <row r="1210" spans="1:5" x14ac:dyDescent="0.25">
      <c r="A1210" s="2" t="s">
        <v>533</v>
      </c>
      <c r="B1210" t="s">
        <v>141</v>
      </c>
      <c r="C1210">
        <v>2.07E-2</v>
      </c>
      <c r="D1210">
        <v>27.73</v>
      </c>
      <c r="E1210">
        <f t="shared" si="26"/>
        <v>0.57399999999999995</v>
      </c>
    </row>
    <row r="1211" spans="1:5" x14ac:dyDescent="0.25">
      <c r="A1211" s="2" t="s">
        <v>534</v>
      </c>
      <c r="B1211" t="s">
        <v>141</v>
      </c>
      <c r="C1211">
        <v>2.07E-2</v>
      </c>
      <c r="D1211">
        <v>11.73</v>
      </c>
      <c r="E1211">
        <f t="shared" si="26"/>
        <v>0.24279999999999999</v>
      </c>
    </row>
    <row r="1212" spans="1:5" x14ac:dyDescent="0.25">
      <c r="A1212" s="2" t="s">
        <v>535</v>
      </c>
      <c r="B1212" t="s">
        <v>141</v>
      </c>
      <c r="C1212">
        <v>4.3499999999999997E-3</v>
      </c>
      <c r="D1212">
        <v>93.94</v>
      </c>
      <c r="E1212">
        <f t="shared" si="26"/>
        <v>0.40860000000000002</v>
      </c>
    </row>
    <row r="1213" spans="1:5" ht="30" x14ac:dyDescent="0.25">
      <c r="A1213" s="2" t="s">
        <v>537</v>
      </c>
      <c r="B1213" t="s">
        <v>141</v>
      </c>
      <c r="C1213">
        <v>4.3499999999999997E-3</v>
      </c>
      <c r="D1213">
        <v>16</v>
      </c>
      <c r="E1213">
        <f t="shared" si="26"/>
        <v>6.9599999999999995E-2</v>
      </c>
    </row>
    <row r="1214" spans="1:5" x14ac:dyDescent="0.25">
      <c r="A1214" s="2" t="s">
        <v>538</v>
      </c>
      <c r="B1214" t="s">
        <v>172</v>
      </c>
      <c r="C1214">
        <v>2.07E-2</v>
      </c>
      <c r="D1214">
        <v>8.9</v>
      </c>
      <c r="E1214">
        <f t="shared" si="26"/>
        <v>0.1842</v>
      </c>
    </row>
    <row r="1215" spans="1:5" ht="30" x14ac:dyDescent="0.25">
      <c r="A1215" s="2" t="s">
        <v>544</v>
      </c>
      <c r="B1215" t="s">
        <v>135</v>
      </c>
      <c r="C1215">
        <v>1.5</v>
      </c>
      <c r="D1215">
        <v>0.6</v>
      </c>
      <c r="E1215">
        <f t="shared" si="26"/>
        <v>0.9</v>
      </c>
    </row>
    <row r="1216" spans="1:5" ht="30" x14ac:dyDescent="0.25">
      <c r="A1216" s="2" t="s">
        <v>545</v>
      </c>
      <c r="B1216" t="s">
        <v>135</v>
      </c>
      <c r="C1216">
        <v>1.5</v>
      </c>
      <c r="D1216">
        <v>0.7</v>
      </c>
      <c r="E1216">
        <f t="shared" si="26"/>
        <v>1.05</v>
      </c>
    </row>
    <row r="1217" spans="1:5" x14ac:dyDescent="0.25">
      <c r="A1217" s="2" t="s">
        <v>546</v>
      </c>
      <c r="B1217" t="s">
        <v>135</v>
      </c>
      <c r="C1217">
        <v>1.5</v>
      </c>
      <c r="D1217">
        <v>0.09</v>
      </c>
      <c r="E1217">
        <f t="shared" si="26"/>
        <v>0.13500000000000001</v>
      </c>
    </row>
    <row r="1218" spans="1:5" x14ac:dyDescent="0.25">
      <c r="A1218" s="2" t="s">
        <v>547</v>
      </c>
      <c r="B1218" t="s">
        <v>135</v>
      </c>
      <c r="C1218">
        <v>1.5</v>
      </c>
      <c r="D1218">
        <v>0.04</v>
      </c>
      <c r="E1218">
        <f t="shared" si="26"/>
        <v>0.06</v>
      </c>
    </row>
    <row r="1219" spans="1:5" x14ac:dyDescent="0.25">
      <c r="A1219" s="2" t="s">
        <v>132</v>
      </c>
      <c r="B1219" t="s">
        <v>9</v>
      </c>
      <c r="C1219" t="s">
        <v>9</v>
      </c>
      <c r="D1219" t="s">
        <v>9</v>
      </c>
      <c r="E1219">
        <f>SUM(E1208:E1218)</f>
        <v>4.3429999999999991</v>
      </c>
    </row>
    <row r="1220" spans="1:5" x14ac:dyDescent="0.25">
      <c r="B1220"/>
      <c r="C1220"/>
      <c r="D1220"/>
      <c r="E1220"/>
    </row>
    <row r="1221" spans="1:5" x14ac:dyDescent="0.25">
      <c r="A1221" s="2" t="s">
        <v>142</v>
      </c>
      <c r="B1221" t="s">
        <v>9</v>
      </c>
      <c r="C1221" t="s">
        <v>9</v>
      </c>
      <c r="D1221" t="s">
        <v>9</v>
      </c>
      <c r="E1221">
        <f>E1205+E1219</f>
        <v>15.863</v>
      </c>
    </row>
    <row r="1222" spans="1:5" x14ac:dyDescent="0.25">
      <c r="A1222" s="2" t="s">
        <v>143</v>
      </c>
      <c r="B1222" t="s">
        <v>9</v>
      </c>
      <c r="C1222" t="s">
        <v>9</v>
      </c>
      <c r="D1222" s="271">
        <v>0</v>
      </c>
      <c r="E1222">
        <f>ROUND((E1221*D1222),4)</f>
        <v>0</v>
      </c>
    </row>
    <row r="1223" spans="1:5" x14ac:dyDescent="0.25">
      <c r="A1223" s="2" t="s">
        <v>144</v>
      </c>
      <c r="B1223" t="s">
        <v>9</v>
      </c>
      <c r="C1223" t="s">
        <v>9</v>
      </c>
      <c r="D1223" t="s">
        <v>9</v>
      </c>
      <c r="E1223">
        <f>SUM(E1221:E1222)</f>
        <v>15.863</v>
      </c>
    </row>
    <row r="1224" spans="1:5" x14ac:dyDescent="0.25">
      <c r="B1224"/>
      <c r="C1224"/>
      <c r="D1224"/>
      <c r="E1224"/>
    </row>
    <row r="1225" spans="1:5" x14ac:dyDescent="0.25">
      <c r="A1225" s="2" t="s">
        <v>738</v>
      </c>
      <c r="B1225" t="s">
        <v>405</v>
      </c>
      <c r="C1225"/>
      <c r="D1225"/>
      <c r="E1225"/>
    </row>
    <row r="1226" spans="1:5" ht="30" x14ac:dyDescent="0.25">
      <c r="A1226" s="2" t="s">
        <v>739</v>
      </c>
      <c r="B1226"/>
      <c r="C1226"/>
      <c r="D1226"/>
      <c r="E1226"/>
    </row>
    <row r="1227" spans="1:5" x14ac:dyDescent="0.25">
      <c r="A1227" s="2" t="s">
        <v>145</v>
      </c>
      <c r="B1227"/>
      <c r="C1227"/>
      <c r="D1227"/>
      <c r="E1227"/>
    </row>
    <row r="1228" spans="1:5" x14ac:dyDescent="0.25">
      <c r="B1228"/>
      <c r="C1228"/>
      <c r="D1228"/>
      <c r="E1228"/>
    </row>
    <row r="1229" spans="1:5" x14ac:dyDescent="0.25">
      <c r="A1229" s="2" t="s">
        <v>137</v>
      </c>
      <c r="B1229" t="s">
        <v>127</v>
      </c>
      <c r="C1229" t="s">
        <v>128</v>
      </c>
      <c r="D1229" t="s">
        <v>129</v>
      </c>
      <c r="E1229" t="s">
        <v>130</v>
      </c>
    </row>
    <row r="1230" spans="1:5" ht="30" x14ac:dyDescent="0.25">
      <c r="A1230" s="2" t="s">
        <v>740</v>
      </c>
      <c r="B1230" t="s">
        <v>141</v>
      </c>
      <c r="C1230">
        <v>1</v>
      </c>
      <c r="D1230">
        <v>30.03</v>
      </c>
      <c r="E1230">
        <f>ROUND((C1230*D1230),4)</f>
        <v>30.03</v>
      </c>
    </row>
    <row r="1231" spans="1:5" x14ac:dyDescent="0.25">
      <c r="A1231" s="2" t="s">
        <v>132</v>
      </c>
      <c r="B1231" t="s">
        <v>9</v>
      </c>
      <c r="C1231" t="s">
        <v>9</v>
      </c>
      <c r="D1231" t="s">
        <v>9</v>
      </c>
      <c r="E1231">
        <f>SUM(E1230:E1230)</f>
        <v>30.03</v>
      </c>
    </row>
    <row r="1232" spans="1:5" x14ac:dyDescent="0.25">
      <c r="B1232"/>
      <c r="C1232"/>
      <c r="D1232"/>
      <c r="E1232"/>
    </row>
    <row r="1233" spans="1:5" x14ac:dyDescent="0.25">
      <c r="A1233" s="2" t="s">
        <v>142</v>
      </c>
      <c r="B1233" t="s">
        <v>9</v>
      </c>
      <c r="C1233" t="s">
        <v>9</v>
      </c>
      <c r="D1233" t="s">
        <v>9</v>
      </c>
      <c r="E1233">
        <f>E1231</f>
        <v>30.03</v>
      </c>
    </row>
    <row r="1234" spans="1:5" x14ac:dyDescent="0.25">
      <c r="A1234" s="2" t="s">
        <v>143</v>
      </c>
      <c r="B1234" t="s">
        <v>9</v>
      </c>
      <c r="C1234" t="s">
        <v>9</v>
      </c>
      <c r="D1234" s="271">
        <v>0</v>
      </c>
      <c r="E1234">
        <f>ROUND((E1233*D1234),4)</f>
        <v>0</v>
      </c>
    </row>
    <row r="1235" spans="1:5" x14ac:dyDescent="0.25">
      <c r="A1235" s="2" t="s">
        <v>144</v>
      </c>
      <c r="B1235" t="s">
        <v>9</v>
      </c>
      <c r="C1235" t="s">
        <v>9</v>
      </c>
      <c r="D1235" t="s">
        <v>9</v>
      </c>
      <c r="E1235">
        <f>SUM(E1233:E1234)</f>
        <v>30.03</v>
      </c>
    </row>
    <row r="1236" spans="1:5" x14ac:dyDescent="0.25">
      <c r="B1236"/>
      <c r="C1236"/>
      <c r="D1236"/>
      <c r="E1236"/>
    </row>
    <row r="1237" spans="1:5" x14ac:dyDescent="0.25">
      <c r="A1237" s="2" t="s">
        <v>741</v>
      </c>
      <c r="B1237" t="s">
        <v>408</v>
      </c>
      <c r="C1237"/>
      <c r="D1237"/>
      <c r="E1237"/>
    </row>
    <row r="1238" spans="1:5" ht="75" x14ac:dyDescent="0.25">
      <c r="A1238" s="2" t="s">
        <v>742</v>
      </c>
      <c r="B1238"/>
      <c r="C1238"/>
      <c r="D1238"/>
      <c r="E1238"/>
    </row>
    <row r="1239" spans="1:5" x14ac:dyDescent="0.25">
      <c r="A1239" s="2" t="s">
        <v>145</v>
      </c>
      <c r="B1239"/>
      <c r="C1239"/>
      <c r="D1239"/>
      <c r="E1239"/>
    </row>
    <row r="1240" spans="1:5" x14ac:dyDescent="0.25">
      <c r="B1240"/>
      <c r="C1240"/>
      <c r="D1240"/>
      <c r="E1240"/>
    </row>
    <row r="1241" spans="1:5" x14ac:dyDescent="0.25">
      <c r="A1241" s="2" t="s">
        <v>137</v>
      </c>
      <c r="B1241" t="s">
        <v>127</v>
      </c>
      <c r="C1241" t="s">
        <v>128</v>
      </c>
      <c r="D1241" t="s">
        <v>129</v>
      </c>
      <c r="E1241" t="s">
        <v>130</v>
      </c>
    </row>
    <row r="1242" spans="1:5" ht="45" x14ac:dyDescent="0.25">
      <c r="A1242" s="2" t="s">
        <v>743</v>
      </c>
      <c r="B1242" t="s">
        <v>141</v>
      </c>
      <c r="C1242">
        <v>1</v>
      </c>
      <c r="D1242">
        <v>225</v>
      </c>
      <c r="E1242">
        <f>ROUND((C1242*D1242),4)</f>
        <v>225</v>
      </c>
    </row>
    <row r="1243" spans="1:5" x14ac:dyDescent="0.25">
      <c r="A1243" s="2" t="s">
        <v>132</v>
      </c>
      <c r="B1243" t="s">
        <v>9</v>
      </c>
      <c r="C1243" t="s">
        <v>9</v>
      </c>
      <c r="D1243" t="s">
        <v>9</v>
      </c>
      <c r="E1243">
        <f>SUM(E1242:E1242)</f>
        <v>225</v>
      </c>
    </row>
    <row r="1244" spans="1:5" x14ac:dyDescent="0.25">
      <c r="B1244"/>
      <c r="C1244"/>
      <c r="D1244"/>
      <c r="E1244"/>
    </row>
    <row r="1245" spans="1:5" x14ac:dyDescent="0.25">
      <c r="A1245" s="2" t="s">
        <v>142</v>
      </c>
      <c r="B1245" t="s">
        <v>9</v>
      </c>
      <c r="C1245" t="s">
        <v>9</v>
      </c>
      <c r="D1245" t="s">
        <v>9</v>
      </c>
      <c r="E1245">
        <f>E1243</f>
        <v>225</v>
      </c>
    </row>
    <row r="1246" spans="1:5" x14ac:dyDescent="0.25">
      <c r="A1246" s="2" t="s">
        <v>143</v>
      </c>
      <c r="B1246" t="s">
        <v>9</v>
      </c>
      <c r="C1246" t="s">
        <v>9</v>
      </c>
      <c r="D1246" s="271">
        <v>0</v>
      </c>
      <c r="E1246">
        <f>ROUND((E1245*D1246),4)</f>
        <v>0</v>
      </c>
    </row>
    <row r="1247" spans="1:5" x14ac:dyDescent="0.25">
      <c r="A1247" s="2" t="s">
        <v>144</v>
      </c>
      <c r="B1247" t="s">
        <v>9</v>
      </c>
      <c r="C1247" t="s">
        <v>9</v>
      </c>
      <c r="D1247" t="s">
        <v>9</v>
      </c>
      <c r="E1247">
        <f>SUM(E1245:E1246)</f>
        <v>225</v>
      </c>
    </row>
    <row r="1248" spans="1:5" x14ac:dyDescent="0.25">
      <c r="B1248"/>
      <c r="C1248"/>
      <c r="D1248"/>
      <c r="E1248"/>
    </row>
    <row r="1249" spans="1:5" x14ac:dyDescent="0.25">
      <c r="A1249" s="2" t="s">
        <v>744</v>
      </c>
      <c r="B1249" t="s">
        <v>413</v>
      </c>
      <c r="C1249"/>
      <c r="D1249"/>
      <c r="E1249"/>
    </row>
    <row r="1250" spans="1:5" ht="45" x14ac:dyDescent="0.25">
      <c r="A1250" s="2" t="s">
        <v>745</v>
      </c>
      <c r="B1250"/>
      <c r="C1250"/>
      <c r="D1250"/>
      <c r="E1250"/>
    </row>
    <row r="1251" spans="1:5" x14ac:dyDescent="0.25">
      <c r="A1251" s="2" t="s">
        <v>145</v>
      </c>
      <c r="B1251"/>
      <c r="C1251"/>
      <c r="D1251"/>
      <c r="E1251"/>
    </row>
    <row r="1252" spans="1:5" x14ac:dyDescent="0.25">
      <c r="B1252"/>
      <c r="C1252"/>
      <c r="D1252"/>
      <c r="E1252"/>
    </row>
    <row r="1253" spans="1:5" x14ac:dyDescent="0.25">
      <c r="A1253" s="2" t="s">
        <v>133</v>
      </c>
      <c r="B1253" t="s">
        <v>127</v>
      </c>
      <c r="C1253" t="s">
        <v>128</v>
      </c>
      <c r="D1253" t="s">
        <v>129</v>
      </c>
      <c r="E1253" t="s">
        <v>130</v>
      </c>
    </row>
    <row r="1254" spans="1:5" x14ac:dyDescent="0.25">
      <c r="A1254" s="2" t="s">
        <v>669</v>
      </c>
      <c r="B1254" t="s">
        <v>135</v>
      </c>
      <c r="C1254">
        <v>2.5</v>
      </c>
      <c r="D1254">
        <v>5.9</v>
      </c>
      <c r="E1254">
        <f>ROUND((C1254*D1254),4)</f>
        <v>14.75</v>
      </c>
    </row>
    <row r="1255" spans="1:5" x14ac:dyDescent="0.25">
      <c r="A1255" s="2" t="s">
        <v>746</v>
      </c>
      <c r="B1255" t="s">
        <v>135</v>
      </c>
      <c r="C1255">
        <v>2.5</v>
      </c>
      <c r="D1255">
        <v>8.81</v>
      </c>
      <c r="E1255">
        <f>ROUND((C1255*D1255),4)</f>
        <v>22.024999999999999</v>
      </c>
    </row>
    <row r="1256" spans="1:5" x14ac:dyDescent="0.25">
      <c r="A1256" s="2" t="s">
        <v>132</v>
      </c>
      <c r="B1256" t="s">
        <v>9</v>
      </c>
      <c r="C1256" t="s">
        <v>9</v>
      </c>
      <c r="D1256" t="s">
        <v>9</v>
      </c>
      <c r="E1256">
        <f>SUM(E1254:E1255)</f>
        <v>36.774999999999999</v>
      </c>
    </row>
    <row r="1257" spans="1:5" x14ac:dyDescent="0.25">
      <c r="B1257"/>
      <c r="C1257"/>
      <c r="D1257"/>
      <c r="E1257"/>
    </row>
    <row r="1258" spans="1:5" x14ac:dyDescent="0.25">
      <c r="A1258" s="2" t="s">
        <v>137</v>
      </c>
      <c r="B1258" t="s">
        <v>127</v>
      </c>
      <c r="C1258" t="s">
        <v>128</v>
      </c>
      <c r="D1258" t="s">
        <v>129</v>
      </c>
      <c r="E1258" t="s">
        <v>130</v>
      </c>
    </row>
    <row r="1259" spans="1:5" x14ac:dyDescent="0.25">
      <c r="A1259" s="2" t="s">
        <v>747</v>
      </c>
      <c r="B1259" t="s">
        <v>141</v>
      </c>
      <c r="C1259">
        <v>1</v>
      </c>
      <c r="D1259">
        <v>3.3</v>
      </c>
      <c r="E1259">
        <f t="shared" ref="E1259:E1264" si="27">ROUND((C1259*D1259),4)</f>
        <v>3.3</v>
      </c>
    </row>
    <row r="1260" spans="1:5" ht="30" x14ac:dyDescent="0.25">
      <c r="A1260" s="2" t="s">
        <v>748</v>
      </c>
      <c r="B1260" t="s">
        <v>732</v>
      </c>
      <c r="C1260">
        <v>1</v>
      </c>
      <c r="D1260">
        <v>18.45</v>
      </c>
      <c r="E1260">
        <f t="shared" si="27"/>
        <v>18.45</v>
      </c>
    </row>
    <row r="1261" spans="1:5" ht="30" x14ac:dyDescent="0.25">
      <c r="A1261" s="2" t="s">
        <v>749</v>
      </c>
      <c r="B1261" t="s">
        <v>141</v>
      </c>
      <c r="C1261">
        <v>1</v>
      </c>
      <c r="D1261">
        <v>2.2400000000000002</v>
      </c>
      <c r="E1261">
        <f t="shared" si="27"/>
        <v>2.2400000000000002</v>
      </c>
    </row>
    <row r="1262" spans="1:5" x14ac:dyDescent="0.25">
      <c r="A1262" s="2" t="s">
        <v>750</v>
      </c>
      <c r="B1262" t="s">
        <v>149</v>
      </c>
      <c r="C1262">
        <v>0.6</v>
      </c>
      <c r="D1262">
        <v>0.15</v>
      </c>
      <c r="E1262">
        <f t="shared" si="27"/>
        <v>0.09</v>
      </c>
    </row>
    <row r="1263" spans="1:5" ht="30" x14ac:dyDescent="0.25">
      <c r="A1263" s="2" t="s">
        <v>751</v>
      </c>
      <c r="B1263" t="s">
        <v>141</v>
      </c>
      <c r="C1263">
        <v>1</v>
      </c>
      <c r="D1263">
        <v>382</v>
      </c>
      <c r="E1263">
        <f t="shared" si="27"/>
        <v>382</v>
      </c>
    </row>
    <row r="1264" spans="1:5" ht="30" x14ac:dyDescent="0.25">
      <c r="A1264" s="2" t="s">
        <v>752</v>
      </c>
      <c r="B1264" t="s">
        <v>141</v>
      </c>
      <c r="C1264">
        <v>1</v>
      </c>
      <c r="D1264">
        <v>91.95</v>
      </c>
      <c r="E1264">
        <f t="shared" si="27"/>
        <v>91.95</v>
      </c>
    </row>
    <row r="1265" spans="1:5" x14ac:dyDescent="0.25">
      <c r="A1265" s="2" t="s">
        <v>132</v>
      </c>
      <c r="B1265" t="s">
        <v>9</v>
      </c>
      <c r="C1265" t="s">
        <v>9</v>
      </c>
      <c r="D1265" t="s">
        <v>9</v>
      </c>
      <c r="E1265">
        <f>SUM(E1259:E1264)</f>
        <v>498.03</v>
      </c>
    </row>
    <row r="1266" spans="1:5" x14ac:dyDescent="0.25">
      <c r="B1266"/>
      <c r="C1266"/>
      <c r="D1266"/>
      <c r="E1266"/>
    </row>
    <row r="1267" spans="1:5" x14ac:dyDescent="0.25">
      <c r="A1267" s="2" t="s">
        <v>142</v>
      </c>
      <c r="B1267" t="s">
        <v>9</v>
      </c>
      <c r="C1267" t="s">
        <v>9</v>
      </c>
      <c r="D1267" t="s">
        <v>9</v>
      </c>
      <c r="E1267">
        <f>E1256+E1265</f>
        <v>534.80499999999995</v>
      </c>
    </row>
    <row r="1268" spans="1:5" x14ac:dyDescent="0.25">
      <c r="A1268" s="2" t="s">
        <v>143</v>
      </c>
      <c r="B1268" t="s">
        <v>9</v>
      </c>
      <c r="C1268" t="s">
        <v>9</v>
      </c>
      <c r="D1268" s="271">
        <v>0</v>
      </c>
      <c r="E1268">
        <f>ROUND((E1267*D1268),4)</f>
        <v>0</v>
      </c>
    </row>
    <row r="1269" spans="1:5" x14ac:dyDescent="0.25">
      <c r="A1269" s="2" t="s">
        <v>144</v>
      </c>
      <c r="B1269" t="s">
        <v>9</v>
      </c>
      <c r="C1269" t="s">
        <v>9</v>
      </c>
      <c r="D1269" t="s">
        <v>9</v>
      </c>
      <c r="E1269">
        <f>SUM(E1267:E1268)</f>
        <v>534.80499999999995</v>
      </c>
    </row>
    <row r="1270" spans="1:5" x14ac:dyDescent="0.25">
      <c r="B1270"/>
      <c r="C1270"/>
      <c r="D1270"/>
      <c r="E1270"/>
    </row>
    <row r="1271" spans="1:5" x14ac:dyDescent="0.25">
      <c r="A1271" s="2" t="s">
        <v>753</v>
      </c>
      <c r="B1271" t="s">
        <v>417</v>
      </c>
      <c r="C1271"/>
      <c r="D1271"/>
      <c r="E1271"/>
    </row>
    <row r="1272" spans="1:5" ht="30" x14ac:dyDescent="0.25">
      <c r="A1272" s="2" t="s">
        <v>754</v>
      </c>
      <c r="B1272"/>
      <c r="C1272"/>
      <c r="D1272"/>
      <c r="E1272"/>
    </row>
    <row r="1273" spans="1:5" x14ac:dyDescent="0.25">
      <c r="A1273" s="2" t="s">
        <v>145</v>
      </c>
      <c r="B1273"/>
      <c r="C1273"/>
      <c r="D1273"/>
      <c r="E1273"/>
    </row>
    <row r="1274" spans="1:5" x14ac:dyDescent="0.25">
      <c r="B1274"/>
      <c r="C1274"/>
      <c r="D1274"/>
      <c r="E1274"/>
    </row>
    <row r="1275" spans="1:5" x14ac:dyDescent="0.25">
      <c r="A1275" s="2" t="s">
        <v>133</v>
      </c>
      <c r="B1275" t="s">
        <v>127</v>
      </c>
      <c r="C1275" t="s">
        <v>128</v>
      </c>
      <c r="D1275" t="s">
        <v>129</v>
      </c>
      <c r="E1275" t="s">
        <v>130</v>
      </c>
    </row>
    <row r="1276" spans="1:5" x14ac:dyDescent="0.25">
      <c r="A1276" s="2" t="s">
        <v>755</v>
      </c>
      <c r="B1276" t="s">
        <v>135</v>
      </c>
      <c r="C1276">
        <v>3.3</v>
      </c>
      <c r="D1276">
        <v>6.49</v>
      </c>
      <c r="E1276">
        <f>ROUND((C1276*D1276),4)</f>
        <v>21.417000000000002</v>
      </c>
    </row>
    <row r="1277" spans="1:5" x14ac:dyDescent="0.25">
      <c r="A1277" s="2" t="s">
        <v>756</v>
      </c>
      <c r="B1277" t="s">
        <v>135</v>
      </c>
      <c r="C1277">
        <v>3.3</v>
      </c>
      <c r="D1277">
        <v>4.7699999999999996</v>
      </c>
      <c r="E1277">
        <f>ROUND((C1277*D1277),4)</f>
        <v>15.741</v>
      </c>
    </row>
    <row r="1278" spans="1:5" x14ac:dyDescent="0.25">
      <c r="A1278" s="2" t="s">
        <v>132</v>
      </c>
      <c r="B1278" t="s">
        <v>9</v>
      </c>
      <c r="C1278" t="s">
        <v>9</v>
      </c>
      <c r="D1278" t="s">
        <v>9</v>
      </c>
      <c r="E1278">
        <f>SUM(E1276:E1277)</f>
        <v>37.158000000000001</v>
      </c>
    </row>
    <row r="1279" spans="1:5" x14ac:dyDescent="0.25">
      <c r="B1279"/>
      <c r="C1279"/>
      <c r="D1279"/>
      <c r="E1279"/>
    </row>
    <row r="1280" spans="1:5" x14ac:dyDescent="0.25">
      <c r="A1280" s="2" t="s">
        <v>137</v>
      </c>
      <c r="B1280" t="s">
        <v>127</v>
      </c>
      <c r="C1280" t="s">
        <v>128</v>
      </c>
      <c r="D1280" t="s">
        <v>129</v>
      </c>
      <c r="E1280" t="s">
        <v>130</v>
      </c>
    </row>
    <row r="1281" spans="1:5" x14ac:dyDescent="0.25">
      <c r="A1281" s="2" t="s">
        <v>757</v>
      </c>
      <c r="B1281" t="s">
        <v>141</v>
      </c>
      <c r="C1281">
        <v>2</v>
      </c>
      <c r="D1281">
        <v>0.17</v>
      </c>
      <c r="E1281">
        <f t="shared" ref="E1281:E1287" si="28">ROUND((C1281*D1281),4)</f>
        <v>0.34</v>
      </c>
    </row>
    <row r="1282" spans="1:5" x14ac:dyDescent="0.25">
      <c r="A1282" s="2" t="s">
        <v>758</v>
      </c>
      <c r="B1282" t="s">
        <v>141</v>
      </c>
      <c r="C1282">
        <v>2</v>
      </c>
      <c r="D1282">
        <v>21.8</v>
      </c>
      <c r="E1282">
        <f t="shared" si="28"/>
        <v>43.6</v>
      </c>
    </row>
    <row r="1283" spans="1:5" x14ac:dyDescent="0.25">
      <c r="A1283" s="2" t="s">
        <v>759</v>
      </c>
      <c r="B1283" t="s">
        <v>149</v>
      </c>
      <c r="C1283">
        <v>1.1200000000000001</v>
      </c>
      <c r="D1283">
        <v>0.38</v>
      </c>
      <c r="E1283">
        <f t="shared" si="28"/>
        <v>0.42559999999999998</v>
      </c>
    </row>
    <row r="1284" spans="1:5" x14ac:dyDescent="0.25">
      <c r="A1284" s="2" t="s">
        <v>760</v>
      </c>
      <c r="B1284" t="s">
        <v>141</v>
      </c>
      <c r="C1284">
        <v>2</v>
      </c>
      <c r="D1284">
        <v>1.85</v>
      </c>
      <c r="E1284">
        <f t="shared" si="28"/>
        <v>3.7</v>
      </c>
    </row>
    <row r="1285" spans="1:5" x14ac:dyDescent="0.25">
      <c r="A1285" s="2" t="s">
        <v>761</v>
      </c>
      <c r="B1285" t="s">
        <v>141</v>
      </c>
      <c r="C1285">
        <v>1</v>
      </c>
      <c r="D1285">
        <v>79.900000000000006</v>
      </c>
      <c r="E1285">
        <f t="shared" si="28"/>
        <v>79.900000000000006</v>
      </c>
    </row>
    <row r="1286" spans="1:5" x14ac:dyDescent="0.25">
      <c r="A1286" s="2" t="s">
        <v>762</v>
      </c>
      <c r="B1286" t="s">
        <v>141</v>
      </c>
      <c r="C1286">
        <v>1</v>
      </c>
      <c r="D1286">
        <v>32.020000000000003</v>
      </c>
      <c r="E1286">
        <f t="shared" si="28"/>
        <v>32.020000000000003</v>
      </c>
    </row>
    <row r="1287" spans="1:5" x14ac:dyDescent="0.25">
      <c r="A1287" s="2" t="s">
        <v>763</v>
      </c>
      <c r="B1287" t="s">
        <v>141</v>
      </c>
      <c r="C1287">
        <v>1</v>
      </c>
      <c r="D1287">
        <v>277.8</v>
      </c>
      <c r="E1287">
        <f t="shared" si="28"/>
        <v>277.8</v>
      </c>
    </row>
    <row r="1288" spans="1:5" x14ac:dyDescent="0.25">
      <c r="A1288" s="2" t="s">
        <v>132</v>
      </c>
      <c r="B1288" t="s">
        <v>9</v>
      </c>
      <c r="C1288" t="s">
        <v>9</v>
      </c>
      <c r="D1288" t="s">
        <v>9</v>
      </c>
      <c r="E1288">
        <f>SUM(E1281:E1287)</f>
        <v>437.78560000000004</v>
      </c>
    </row>
    <row r="1289" spans="1:5" x14ac:dyDescent="0.25">
      <c r="B1289"/>
      <c r="C1289"/>
      <c r="D1289"/>
      <c r="E1289"/>
    </row>
    <row r="1290" spans="1:5" x14ac:dyDescent="0.25">
      <c r="A1290" s="2" t="s">
        <v>142</v>
      </c>
      <c r="B1290" t="s">
        <v>9</v>
      </c>
      <c r="C1290" t="s">
        <v>9</v>
      </c>
      <c r="D1290" t="s">
        <v>9</v>
      </c>
      <c r="E1290">
        <f>E1278+E1288</f>
        <v>474.94360000000006</v>
      </c>
    </row>
    <row r="1291" spans="1:5" x14ac:dyDescent="0.25">
      <c r="A1291" s="2" t="s">
        <v>143</v>
      </c>
      <c r="B1291" t="s">
        <v>9</v>
      </c>
      <c r="C1291" t="s">
        <v>9</v>
      </c>
      <c r="D1291" s="271">
        <v>0</v>
      </c>
      <c r="E1291">
        <f>ROUND((E1290*D1291),4)</f>
        <v>0</v>
      </c>
    </row>
    <row r="1292" spans="1:5" x14ac:dyDescent="0.25">
      <c r="A1292" s="2" t="s">
        <v>144</v>
      </c>
      <c r="B1292" t="s">
        <v>9</v>
      </c>
      <c r="C1292" t="s">
        <v>9</v>
      </c>
      <c r="D1292" t="s">
        <v>9</v>
      </c>
      <c r="E1292">
        <f>SUM(E1290:E1291)</f>
        <v>474.94360000000006</v>
      </c>
    </row>
    <row r="1293" spans="1:5" x14ac:dyDescent="0.25">
      <c r="B1293"/>
      <c r="C1293"/>
      <c r="D1293"/>
      <c r="E1293"/>
    </row>
    <row r="1294" spans="1:5" x14ac:dyDescent="0.25">
      <c r="A1294" s="2" t="s">
        <v>764</v>
      </c>
      <c r="B1294" t="s">
        <v>42</v>
      </c>
      <c r="C1294"/>
      <c r="D1294"/>
      <c r="E1294"/>
    </row>
    <row r="1295" spans="1:5" ht="30" x14ac:dyDescent="0.25">
      <c r="A1295" s="2" t="s">
        <v>765</v>
      </c>
      <c r="B1295"/>
      <c r="C1295"/>
      <c r="D1295"/>
      <c r="E1295"/>
    </row>
    <row r="1296" spans="1:5" x14ac:dyDescent="0.25">
      <c r="A1296" s="2" t="s">
        <v>145</v>
      </c>
      <c r="B1296"/>
      <c r="C1296"/>
      <c r="D1296"/>
      <c r="E1296"/>
    </row>
    <row r="1297" spans="1:5" x14ac:dyDescent="0.25">
      <c r="B1297"/>
      <c r="C1297"/>
      <c r="D1297"/>
      <c r="E1297"/>
    </row>
    <row r="1298" spans="1:5" x14ac:dyDescent="0.25">
      <c r="A1298" s="2" t="s">
        <v>133</v>
      </c>
      <c r="B1298" t="s">
        <v>127</v>
      </c>
      <c r="C1298" t="s">
        <v>128</v>
      </c>
      <c r="D1298" t="s">
        <v>129</v>
      </c>
      <c r="E1298" t="s">
        <v>130</v>
      </c>
    </row>
    <row r="1299" spans="1:5" x14ac:dyDescent="0.25">
      <c r="A1299" s="2" t="s">
        <v>596</v>
      </c>
      <c r="B1299" t="s">
        <v>135</v>
      </c>
      <c r="C1299">
        <v>0.1</v>
      </c>
      <c r="D1299">
        <v>11.48</v>
      </c>
      <c r="E1299">
        <f>ROUND((C1299*D1299),4)</f>
        <v>1.1479999999999999</v>
      </c>
    </row>
    <row r="1300" spans="1:5" x14ac:dyDescent="0.25">
      <c r="A1300" s="2" t="s">
        <v>529</v>
      </c>
      <c r="B1300" t="s">
        <v>135</v>
      </c>
      <c r="C1300">
        <v>0.03</v>
      </c>
      <c r="D1300">
        <v>7.68</v>
      </c>
      <c r="E1300">
        <f>ROUND((C1300*D1300),4)</f>
        <v>0.23039999999999999</v>
      </c>
    </row>
    <row r="1301" spans="1:5" x14ac:dyDescent="0.25">
      <c r="A1301" s="2" t="s">
        <v>132</v>
      </c>
      <c r="B1301" t="s">
        <v>9</v>
      </c>
      <c r="C1301" t="s">
        <v>9</v>
      </c>
      <c r="D1301" t="s">
        <v>9</v>
      </c>
      <c r="E1301">
        <f>SUM(E1299:E1300)</f>
        <v>1.3783999999999998</v>
      </c>
    </row>
    <row r="1302" spans="1:5" x14ac:dyDescent="0.25">
      <c r="B1302"/>
      <c r="C1302"/>
      <c r="D1302"/>
      <c r="E1302"/>
    </row>
    <row r="1303" spans="1:5" x14ac:dyDescent="0.25">
      <c r="A1303" s="2" t="s">
        <v>137</v>
      </c>
      <c r="B1303" t="s">
        <v>127</v>
      </c>
      <c r="C1303" t="s">
        <v>128</v>
      </c>
      <c r="D1303" t="s">
        <v>129</v>
      </c>
      <c r="E1303" t="s">
        <v>130</v>
      </c>
    </row>
    <row r="1304" spans="1:5" x14ac:dyDescent="0.25">
      <c r="A1304" s="2" t="s">
        <v>531</v>
      </c>
      <c r="B1304" t="s">
        <v>141</v>
      </c>
      <c r="C1304">
        <v>3.77E-4</v>
      </c>
      <c r="D1304">
        <v>6.93</v>
      </c>
      <c r="E1304">
        <f t="shared" ref="E1304:E1316" si="29">ROUND((C1304*D1304),4)</f>
        <v>2.5999999999999999E-3</v>
      </c>
    </row>
    <row r="1305" spans="1:5" x14ac:dyDescent="0.25">
      <c r="A1305" s="2" t="s">
        <v>532</v>
      </c>
      <c r="B1305" t="s">
        <v>172</v>
      </c>
      <c r="C1305">
        <v>1.794E-3</v>
      </c>
      <c r="D1305">
        <v>33.270000000000003</v>
      </c>
      <c r="E1305">
        <f t="shared" si="29"/>
        <v>5.9700000000000003E-2</v>
      </c>
    </row>
    <row r="1306" spans="1:5" x14ac:dyDescent="0.25">
      <c r="A1306" s="2" t="s">
        <v>533</v>
      </c>
      <c r="B1306" t="s">
        <v>141</v>
      </c>
      <c r="C1306">
        <v>1.794E-3</v>
      </c>
      <c r="D1306">
        <v>27.73</v>
      </c>
      <c r="E1306">
        <f t="shared" si="29"/>
        <v>4.9700000000000001E-2</v>
      </c>
    </row>
    <row r="1307" spans="1:5" x14ac:dyDescent="0.25">
      <c r="A1307" s="2" t="s">
        <v>534</v>
      </c>
      <c r="B1307" t="s">
        <v>141</v>
      </c>
      <c r="C1307">
        <v>1.794E-3</v>
      </c>
      <c r="D1307">
        <v>11.73</v>
      </c>
      <c r="E1307">
        <f t="shared" si="29"/>
        <v>2.1000000000000001E-2</v>
      </c>
    </row>
    <row r="1308" spans="1:5" x14ac:dyDescent="0.25">
      <c r="A1308" s="2" t="s">
        <v>535</v>
      </c>
      <c r="B1308" t="s">
        <v>141</v>
      </c>
      <c r="C1308">
        <v>3.77E-4</v>
      </c>
      <c r="D1308">
        <v>93.94</v>
      </c>
      <c r="E1308">
        <f t="shared" si="29"/>
        <v>3.5400000000000001E-2</v>
      </c>
    </row>
    <row r="1309" spans="1:5" ht="30" x14ac:dyDescent="0.25">
      <c r="A1309" s="2" t="s">
        <v>537</v>
      </c>
      <c r="B1309" t="s">
        <v>141</v>
      </c>
      <c r="C1309">
        <v>3.77E-4</v>
      </c>
      <c r="D1309">
        <v>16</v>
      </c>
      <c r="E1309">
        <f t="shared" si="29"/>
        <v>6.0000000000000001E-3</v>
      </c>
    </row>
    <row r="1310" spans="1:5" x14ac:dyDescent="0.25">
      <c r="A1310" s="2" t="s">
        <v>766</v>
      </c>
      <c r="B1310" t="s">
        <v>141</v>
      </c>
      <c r="C1310">
        <v>3.04E-2</v>
      </c>
      <c r="D1310">
        <v>1.97</v>
      </c>
      <c r="E1310">
        <f t="shared" si="29"/>
        <v>5.9900000000000002E-2</v>
      </c>
    </row>
    <row r="1311" spans="1:5" x14ac:dyDescent="0.25">
      <c r="A1311" s="2" t="s">
        <v>538</v>
      </c>
      <c r="B1311" t="s">
        <v>172</v>
      </c>
      <c r="C1311">
        <v>1.794E-3</v>
      </c>
      <c r="D1311">
        <v>8.9</v>
      </c>
      <c r="E1311">
        <f t="shared" si="29"/>
        <v>1.6E-2</v>
      </c>
    </row>
    <row r="1312" spans="1:5" ht="30" x14ac:dyDescent="0.25">
      <c r="A1312" s="2" t="s">
        <v>767</v>
      </c>
      <c r="B1312" t="s">
        <v>141</v>
      </c>
      <c r="C1312">
        <v>1</v>
      </c>
      <c r="D1312">
        <v>28</v>
      </c>
      <c r="E1312">
        <f t="shared" si="29"/>
        <v>28</v>
      </c>
    </row>
    <row r="1313" spans="1:5" ht="30" x14ac:dyDescent="0.25">
      <c r="A1313" s="2" t="s">
        <v>544</v>
      </c>
      <c r="B1313" t="s">
        <v>135</v>
      </c>
      <c r="C1313">
        <v>0.13</v>
      </c>
      <c r="D1313">
        <v>0.6</v>
      </c>
      <c r="E1313">
        <f t="shared" si="29"/>
        <v>7.8E-2</v>
      </c>
    </row>
    <row r="1314" spans="1:5" ht="30" x14ac:dyDescent="0.25">
      <c r="A1314" s="2" t="s">
        <v>545</v>
      </c>
      <c r="B1314" t="s">
        <v>135</v>
      </c>
      <c r="C1314">
        <v>0.13</v>
      </c>
      <c r="D1314">
        <v>0.7</v>
      </c>
      <c r="E1314">
        <f t="shared" si="29"/>
        <v>9.0999999999999998E-2</v>
      </c>
    </row>
    <row r="1315" spans="1:5" x14ac:dyDescent="0.25">
      <c r="A1315" s="2" t="s">
        <v>546</v>
      </c>
      <c r="B1315" t="s">
        <v>135</v>
      </c>
      <c r="C1315">
        <v>0.13</v>
      </c>
      <c r="D1315">
        <v>0.09</v>
      </c>
      <c r="E1315">
        <f t="shared" si="29"/>
        <v>1.17E-2</v>
      </c>
    </row>
    <row r="1316" spans="1:5" x14ac:dyDescent="0.25">
      <c r="A1316" s="2" t="s">
        <v>547</v>
      </c>
      <c r="B1316" t="s">
        <v>135</v>
      </c>
      <c r="C1316">
        <v>0.13</v>
      </c>
      <c r="D1316">
        <v>0.04</v>
      </c>
      <c r="E1316">
        <f t="shared" si="29"/>
        <v>5.1999999999999998E-3</v>
      </c>
    </row>
    <row r="1317" spans="1:5" x14ac:dyDescent="0.25">
      <c r="A1317" s="2" t="s">
        <v>132</v>
      </c>
      <c r="B1317" t="s">
        <v>9</v>
      </c>
      <c r="C1317" t="s">
        <v>9</v>
      </c>
      <c r="D1317" t="s">
        <v>9</v>
      </c>
      <c r="E1317">
        <f>SUM(E1304:E1316)</f>
        <v>28.436199999999999</v>
      </c>
    </row>
    <row r="1318" spans="1:5" x14ac:dyDescent="0.25">
      <c r="B1318"/>
      <c r="C1318"/>
      <c r="D1318"/>
      <c r="E1318"/>
    </row>
    <row r="1319" spans="1:5" x14ac:dyDescent="0.25">
      <c r="A1319" s="2" t="s">
        <v>142</v>
      </c>
      <c r="B1319" t="s">
        <v>9</v>
      </c>
      <c r="C1319" t="s">
        <v>9</v>
      </c>
      <c r="D1319" t="s">
        <v>9</v>
      </c>
      <c r="E1319">
        <f>E1301+E1317</f>
        <v>29.814599999999999</v>
      </c>
    </row>
    <row r="1320" spans="1:5" x14ac:dyDescent="0.25">
      <c r="A1320" s="2" t="s">
        <v>143</v>
      </c>
      <c r="B1320" t="s">
        <v>9</v>
      </c>
      <c r="C1320" t="s">
        <v>9</v>
      </c>
      <c r="D1320" s="271">
        <v>0</v>
      </c>
      <c r="E1320">
        <f>ROUND((E1319*D1320),4)</f>
        <v>0</v>
      </c>
    </row>
    <row r="1321" spans="1:5" x14ac:dyDescent="0.25">
      <c r="A1321" s="2" t="s">
        <v>144</v>
      </c>
      <c r="B1321" t="s">
        <v>9</v>
      </c>
      <c r="C1321" t="s">
        <v>9</v>
      </c>
      <c r="D1321" t="s">
        <v>9</v>
      </c>
      <c r="E1321">
        <f>SUM(E1319:E1320)</f>
        <v>29.814599999999999</v>
      </c>
    </row>
    <row r="1322" spans="1:5" x14ac:dyDescent="0.25">
      <c r="B1322"/>
      <c r="C1322"/>
      <c r="D1322"/>
      <c r="E1322"/>
    </row>
    <row r="1323" spans="1:5" x14ac:dyDescent="0.25">
      <c r="A1323" s="2" t="s">
        <v>768</v>
      </c>
      <c r="B1323" t="s">
        <v>422</v>
      </c>
      <c r="C1323"/>
      <c r="D1323"/>
      <c r="E1323"/>
    </row>
    <row r="1324" spans="1:5" ht="30" x14ac:dyDescent="0.25">
      <c r="A1324" s="2" t="s">
        <v>769</v>
      </c>
      <c r="B1324"/>
      <c r="C1324"/>
      <c r="D1324"/>
      <c r="E1324"/>
    </row>
    <row r="1325" spans="1:5" x14ac:dyDescent="0.25">
      <c r="A1325" s="2" t="s">
        <v>145</v>
      </c>
      <c r="B1325"/>
      <c r="C1325"/>
      <c r="D1325"/>
      <c r="E1325"/>
    </row>
    <row r="1326" spans="1:5" x14ac:dyDescent="0.25">
      <c r="B1326"/>
      <c r="C1326"/>
      <c r="D1326"/>
      <c r="E1326"/>
    </row>
    <row r="1327" spans="1:5" x14ac:dyDescent="0.25">
      <c r="A1327" s="2" t="s">
        <v>137</v>
      </c>
      <c r="B1327" t="s">
        <v>127</v>
      </c>
      <c r="C1327" t="s">
        <v>128</v>
      </c>
      <c r="D1327" t="s">
        <v>129</v>
      </c>
      <c r="E1327" t="s">
        <v>130</v>
      </c>
    </row>
    <row r="1328" spans="1:5" ht="30" x14ac:dyDescent="0.25">
      <c r="A1328" s="2" t="s">
        <v>770</v>
      </c>
      <c r="B1328" t="s">
        <v>141</v>
      </c>
      <c r="C1328">
        <v>1</v>
      </c>
      <c r="D1328">
        <v>251.26</v>
      </c>
      <c r="E1328">
        <f>ROUND((C1328*D1328),4)</f>
        <v>251.26</v>
      </c>
    </row>
    <row r="1329" spans="1:5" x14ac:dyDescent="0.25">
      <c r="A1329" s="2" t="s">
        <v>132</v>
      </c>
      <c r="B1329" t="s">
        <v>9</v>
      </c>
      <c r="C1329" t="s">
        <v>9</v>
      </c>
      <c r="D1329" t="s">
        <v>9</v>
      </c>
      <c r="E1329">
        <f>SUM(E1328:E1328)</f>
        <v>251.26</v>
      </c>
    </row>
    <row r="1330" spans="1:5" x14ac:dyDescent="0.25">
      <c r="B1330"/>
      <c r="C1330"/>
      <c r="D1330"/>
      <c r="E1330"/>
    </row>
    <row r="1331" spans="1:5" x14ac:dyDescent="0.25">
      <c r="A1331" s="2" t="s">
        <v>142</v>
      </c>
      <c r="B1331" t="s">
        <v>9</v>
      </c>
      <c r="C1331" t="s">
        <v>9</v>
      </c>
      <c r="D1331" t="s">
        <v>9</v>
      </c>
      <c r="E1331">
        <f>E1329</f>
        <v>251.26</v>
      </c>
    </row>
    <row r="1332" spans="1:5" x14ac:dyDescent="0.25">
      <c r="A1332" s="2" t="s">
        <v>143</v>
      </c>
      <c r="B1332" t="s">
        <v>9</v>
      </c>
      <c r="C1332" t="s">
        <v>9</v>
      </c>
      <c r="D1332" s="271">
        <v>0</v>
      </c>
      <c r="E1332">
        <f>ROUND((E1331*D1332),4)</f>
        <v>0</v>
      </c>
    </row>
    <row r="1333" spans="1:5" x14ac:dyDescent="0.25">
      <c r="A1333" s="2" t="s">
        <v>144</v>
      </c>
      <c r="B1333" t="s">
        <v>9</v>
      </c>
      <c r="C1333" t="s">
        <v>9</v>
      </c>
      <c r="D1333" t="s">
        <v>9</v>
      </c>
      <c r="E1333">
        <f>SUM(E1331:E1332)</f>
        <v>251.26</v>
      </c>
    </row>
    <row r="1334" spans="1:5" x14ac:dyDescent="0.25">
      <c r="B1334"/>
      <c r="C1334"/>
      <c r="D1334"/>
      <c r="E1334"/>
    </row>
    <row r="1335" spans="1:5" x14ac:dyDescent="0.25">
      <c r="A1335" s="2" t="s">
        <v>771</v>
      </c>
      <c r="B1335" t="s">
        <v>43</v>
      </c>
      <c r="C1335"/>
      <c r="D1335"/>
      <c r="E1335"/>
    </row>
    <row r="1336" spans="1:5" ht="30" x14ac:dyDescent="0.25">
      <c r="A1336" s="2" t="s">
        <v>772</v>
      </c>
      <c r="B1336"/>
      <c r="C1336"/>
      <c r="D1336"/>
      <c r="E1336"/>
    </row>
    <row r="1337" spans="1:5" x14ac:dyDescent="0.25">
      <c r="A1337" s="2" t="s">
        <v>155</v>
      </c>
      <c r="B1337"/>
      <c r="C1337"/>
      <c r="D1337"/>
      <c r="E1337"/>
    </row>
    <row r="1338" spans="1:5" x14ac:dyDescent="0.25">
      <c r="B1338"/>
      <c r="C1338"/>
      <c r="D1338"/>
      <c r="E1338"/>
    </row>
    <row r="1339" spans="1:5" x14ac:dyDescent="0.25">
      <c r="A1339" s="2" t="s">
        <v>133</v>
      </c>
      <c r="B1339" t="s">
        <v>127</v>
      </c>
      <c r="C1339" t="s">
        <v>128</v>
      </c>
      <c r="D1339" t="s">
        <v>129</v>
      </c>
      <c r="E1339" t="s">
        <v>130</v>
      </c>
    </row>
    <row r="1340" spans="1:5" x14ac:dyDescent="0.25">
      <c r="A1340" s="2" t="s">
        <v>773</v>
      </c>
      <c r="B1340" t="s">
        <v>135</v>
      </c>
      <c r="C1340">
        <v>1.8</v>
      </c>
      <c r="D1340">
        <v>8.6199999999999992</v>
      </c>
      <c r="E1340">
        <f>ROUND((C1340*D1340),4)</f>
        <v>15.516</v>
      </c>
    </row>
    <row r="1341" spans="1:5" x14ac:dyDescent="0.25">
      <c r="A1341" s="2" t="s">
        <v>774</v>
      </c>
      <c r="B1341" t="s">
        <v>135</v>
      </c>
      <c r="C1341">
        <v>1.8</v>
      </c>
      <c r="D1341">
        <v>9.9</v>
      </c>
      <c r="E1341">
        <f>ROUND((C1341*D1341),4)</f>
        <v>17.82</v>
      </c>
    </row>
    <row r="1342" spans="1:5" x14ac:dyDescent="0.25">
      <c r="A1342" s="2" t="s">
        <v>132</v>
      </c>
      <c r="B1342" t="s">
        <v>9</v>
      </c>
      <c r="C1342" t="s">
        <v>9</v>
      </c>
      <c r="D1342" t="s">
        <v>9</v>
      </c>
      <c r="E1342">
        <f>SUM(E1340:E1341)</f>
        <v>33.335999999999999</v>
      </c>
    </row>
    <row r="1343" spans="1:5" x14ac:dyDescent="0.25">
      <c r="B1343"/>
      <c r="C1343"/>
      <c r="D1343"/>
      <c r="E1343"/>
    </row>
    <row r="1344" spans="1:5" x14ac:dyDescent="0.25">
      <c r="A1344" s="2" t="s">
        <v>137</v>
      </c>
      <c r="B1344" t="s">
        <v>127</v>
      </c>
      <c r="C1344" t="s">
        <v>128</v>
      </c>
      <c r="D1344" t="s">
        <v>129</v>
      </c>
      <c r="E1344" t="s">
        <v>130</v>
      </c>
    </row>
    <row r="1345" spans="1:5" ht="45" x14ac:dyDescent="0.25">
      <c r="A1345" s="2" t="s">
        <v>775</v>
      </c>
      <c r="B1345" t="s">
        <v>160</v>
      </c>
      <c r="C1345">
        <v>0.18</v>
      </c>
      <c r="D1345">
        <v>7.16</v>
      </c>
      <c r="E1345">
        <f t="shared" ref="E1345:E1359" si="30">ROUND((C1345*D1345),4)</f>
        <v>1.2887999999999999</v>
      </c>
    </row>
    <row r="1346" spans="1:5" x14ac:dyDescent="0.25">
      <c r="A1346" s="2" t="s">
        <v>531</v>
      </c>
      <c r="B1346" t="s">
        <v>141</v>
      </c>
      <c r="C1346">
        <v>1.044E-2</v>
      </c>
      <c r="D1346">
        <v>6.93</v>
      </c>
      <c r="E1346">
        <f t="shared" si="30"/>
        <v>7.2300000000000003E-2</v>
      </c>
    </row>
    <row r="1347" spans="1:5" x14ac:dyDescent="0.25">
      <c r="A1347" s="2" t="s">
        <v>532</v>
      </c>
      <c r="B1347" t="s">
        <v>172</v>
      </c>
      <c r="C1347">
        <v>4.9680000000000002E-2</v>
      </c>
      <c r="D1347">
        <v>33.270000000000003</v>
      </c>
      <c r="E1347">
        <f t="shared" si="30"/>
        <v>1.6529</v>
      </c>
    </row>
    <row r="1348" spans="1:5" x14ac:dyDescent="0.25">
      <c r="A1348" s="2" t="s">
        <v>776</v>
      </c>
      <c r="B1348" t="s">
        <v>159</v>
      </c>
      <c r="C1348">
        <v>1.54</v>
      </c>
      <c r="D1348">
        <v>18</v>
      </c>
      <c r="E1348">
        <f t="shared" si="30"/>
        <v>27.72</v>
      </c>
    </row>
    <row r="1349" spans="1:5" x14ac:dyDescent="0.25">
      <c r="A1349" s="2" t="s">
        <v>533</v>
      </c>
      <c r="B1349" t="s">
        <v>141</v>
      </c>
      <c r="C1349">
        <v>4.9680000000000002E-2</v>
      </c>
      <c r="D1349">
        <v>27.73</v>
      </c>
      <c r="E1349">
        <f t="shared" si="30"/>
        <v>1.3775999999999999</v>
      </c>
    </row>
    <row r="1350" spans="1:5" x14ac:dyDescent="0.25">
      <c r="A1350" s="2" t="s">
        <v>534</v>
      </c>
      <c r="B1350" t="s">
        <v>141</v>
      </c>
      <c r="C1350">
        <v>4.9680000000000002E-2</v>
      </c>
      <c r="D1350">
        <v>11.73</v>
      </c>
      <c r="E1350">
        <f t="shared" si="30"/>
        <v>0.5827</v>
      </c>
    </row>
    <row r="1351" spans="1:5" x14ac:dyDescent="0.25">
      <c r="A1351" s="2" t="s">
        <v>535</v>
      </c>
      <c r="B1351" t="s">
        <v>141</v>
      </c>
      <c r="C1351">
        <v>1.044E-2</v>
      </c>
      <c r="D1351">
        <v>93.94</v>
      </c>
      <c r="E1351">
        <f t="shared" si="30"/>
        <v>0.98070000000000002</v>
      </c>
    </row>
    <row r="1352" spans="1:5" ht="30" x14ac:dyDescent="0.25">
      <c r="A1352" s="2" t="s">
        <v>777</v>
      </c>
      <c r="B1352" t="s">
        <v>141</v>
      </c>
      <c r="C1352">
        <v>1.05</v>
      </c>
      <c r="D1352">
        <v>26.43</v>
      </c>
      <c r="E1352">
        <f t="shared" si="30"/>
        <v>27.7515</v>
      </c>
    </row>
    <row r="1353" spans="1:5" ht="30" x14ac:dyDescent="0.25">
      <c r="A1353" s="2" t="s">
        <v>537</v>
      </c>
      <c r="B1353" t="s">
        <v>141</v>
      </c>
      <c r="C1353">
        <v>1.044E-2</v>
      </c>
      <c r="D1353">
        <v>16</v>
      </c>
      <c r="E1353">
        <f t="shared" si="30"/>
        <v>0.16700000000000001</v>
      </c>
    </row>
    <row r="1354" spans="1:5" x14ac:dyDescent="0.25">
      <c r="A1354" s="2" t="s">
        <v>778</v>
      </c>
      <c r="B1354" t="s">
        <v>140</v>
      </c>
      <c r="C1354">
        <v>1</v>
      </c>
      <c r="D1354">
        <v>198.76</v>
      </c>
      <c r="E1354">
        <f t="shared" si="30"/>
        <v>198.76</v>
      </c>
    </row>
    <row r="1355" spans="1:5" x14ac:dyDescent="0.25">
      <c r="A1355" s="2" t="s">
        <v>538</v>
      </c>
      <c r="B1355" t="s">
        <v>172</v>
      </c>
      <c r="C1355">
        <v>4.9680000000000002E-2</v>
      </c>
      <c r="D1355">
        <v>8.9</v>
      </c>
      <c r="E1355">
        <f t="shared" si="30"/>
        <v>0.44219999999999998</v>
      </c>
    </row>
    <row r="1356" spans="1:5" ht="30" x14ac:dyDescent="0.25">
      <c r="A1356" s="2" t="s">
        <v>544</v>
      </c>
      <c r="B1356" t="s">
        <v>135</v>
      </c>
      <c r="C1356">
        <v>3.6</v>
      </c>
      <c r="D1356">
        <v>0.6</v>
      </c>
      <c r="E1356">
        <f t="shared" si="30"/>
        <v>2.16</v>
      </c>
    </row>
    <row r="1357" spans="1:5" ht="30" x14ac:dyDescent="0.25">
      <c r="A1357" s="2" t="s">
        <v>545</v>
      </c>
      <c r="B1357" t="s">
        <v>135</v>
      </c>
      <c r="C1357">
        <v>3.6</v>
      </c>
      <c r="D1357">
        <v>0.7</v>
      </c>
      <c r="E1357">
        <f t="shared" si="30"/>
        <v>2.52</v>
      </c>
    </row>
    <row r="1358" spans="1:5" x14ac:dyDescent="0.25">
      <c r="A1358" s="2" t="s">
        <v>546</v>
      </c>
      <c r="B1358" t="s">
        <v>135</v>
      </c>
      <c r="C1358">
        <v>3.6</v>
      </c>
      <c r="D1358">
        <v>0.09</v>
      </c>
      <c r="E1358">
        <f t="shared" si="30"/>
        <v>0.32400000000000001</v>
      </c>
    </row>
    <row r="1359" spans="1:5" x14ac:dyDescent="0.25">
      <c r="A1359" s="2" t="s">
        <v>547</v>
      </c>
      <c r="B1359" t="s">
        <v>135</v>
      </c>
      <c r="C1359">
        <v>3.6</v>
      </c>
      <c r="D1359">
        <v>0.04</v>
      </c>
      <c r="E1359">
        <f t="shared" si="30"/>
        <v>0.14399999999999999</v>
      </c>
    </row>
    <row r="1360" spans="1:5" x14ac:dyDescent="0.25">
      <c r="A1360" s="2" t="s">
        <v>132</v>
      </c>
      <c r="B1360" t="s">
        <v>9</v>
      </c>
      <c r="C1360" t="s">
        <v>9</v>
      </c>
      <c r="D1360" t="s">
        <v>9</v>
      </c>
      <c r="E1360">
        <f>SUM(E1345:E1359)</f>
        <v>265.94370000000004</v>
      </c>
    </row>
    <row r="1361" spans="1:5" x14ac:dyDescent="0.25">
      <c r="B1361"/>
      <c r="C1361"/>
      <c r="D1361"/>
      <c r="E1361"/>
    </row>
    <row r="1362" spans="1:5" x14ac:dyDescent="0.25">
      <c r="A1362" s="2" t="s">
        <v>142</v>
      </c>
      <c r="B1362" t="s">
        <v>9</v>
      </c>
      <c r="C1362" t="s">
        <v>9</v>
      </c>
      <c r="D1362" t="s">
        <v>9</v>
      </c>
      <c r="E1362">
        <f>E1342+E1360</f>
        <v>299.27970000000005</v>
      </c>
    </row>
    <row r="1363" spans="1:5" x14ac:dyDescent="0.25">
      <c r="A1363" s="2" t="s">
        <v>143</v>
      </c>
      <c r="B1363" t="s">
        <v>9</v>
      </c>
      <c r="C1363" t="s">
        <v>9</v>
      </c>
      <c r="D1363" s="271">
        <v>0</v>
      </c>
      <c r="E1363">
        <f>ROUND((E1362*D1363),4)</f>
        <v>0</v>
      </c>
    </row>
    <row r="1364" spans="1:5" x14ac:dyDescent="0.25">
      <c r="A1364" s="2" t="s">
        <v>144</v>
      </c>
      <c r="B1364" t="s">
        <v>9</v>
      </c>
      <c r="C1364" t="s">
        <v>9</v>
      </c>
      <c r="D1364" t="s">
        <v>9</v>
      </c>
      <c r="E1364">
        <f>SUM(E1362:E1363)</f>
        <v>299.27970000000005</v>
      </c>
    </row>
    <row r="1365" spans="1:5" x14ac:dyDescent="0.25">
      <c r="B1365"/>
      <c r="C1365"/>
      <c r="D1365"/>
      <c r="E1365"/>
    </row>
    <row r="1366" spans="1:5" x14ac:dyDescent="0.25">
      <c r="A1366" s="2" t="s">
        <v>779</v>
      </c>
      <c r="B1366" t="s">
        <v>45</v>
      </c>
      <c r="C1366"/>
      <c r="D1366"/>
      <c r="E1366"/>
    </row>
    <row r="1367" spans="1:5" ht="45" x14ac:dyDescent="0.25">
      <c r="A1367" s="2" t="s">
        <v>780</v>
      </c>
      <c r="B1367"/>
      <c r="C1367"/>
      <c r="D1367"/>
      <c r="E1367"/>
    </row>
    <row r="1368" spans="1:5" x14ac:dyDescent="0.25">
      <c r="A1368" s="2" t="s">
        <v>155</v>
      </c>
      <c r="B1368"/>
      <c r="C1368"/>
      <c r="D1368"/>
      <c r="E1368"/>
    </row>
    <row r="1369" spans="1:5" x14ac:dyDescent="0.25">
      <c r="B1369"/>
      <c r="C1369"/>
      <c r="D1369"/>
      <c r="E1369"/>
    </row>
    <row r="1370" spans="1:5" x14ac:dyDescent="0.25">
      <c r="A1370" s="2" t="s">
        <v>133</v>
      </c>
      <c r="B1370" t="s">
        <v>127</v>
      </c>
      <c r="C1370" t="s">
        <v>128</v>
      </c>
      <c r="D1370" t="s">
        <v>129</v>
      </c>
      <c r="E1370" t="s">
        <v>130</v>
      </c>
    </row>
    <row r="1371" spans="1:5" x14ac:dyDescent="0.25">
      <c r="A1371" s="2" t="s">
        <v>781</v>
      </c>
      <c r="B1371" t="s">
        <v>135</v>
      </c>
      <c r="C1371">
        <v>0.64</v>
      </c>
      <c r="D1371">
        <v>10.44</v>
      </c>
      <c r="E1371">
        <f>ROUND((C1371*D1371),4)</f>
        <v>6.6816000000000004</v>
      </c>
    </row>
    <row r="1372" spans="1:5" x14ac:dyDescent="0.25">
      <c r="A1372" s="2" t="s">
        <v>529</v>
      </c>
      <c r="B1372" t="s">
        <v>135</v>
      </c>
      <c r="C1372">
        <v>0.26</v>
      </c>
      <c r="D1372">
        <v>7.68</v>
      </c>
      <c r="E1372">
        <f>ROUND((C1372*D1372),4)</f>
        <v>1.9967999999999999</v>
      </c>
    </row>
    <row r="1373" spans="1:5" x14ac:dyDescent="0.25">
      <c r="A1373" s="2" t="s">
        <v>132</v>
      </c>
      <c r="B1373" t="s">
        <v>9</v>
      </c>
      <c r="C1373" t="s">
        <v>9</v>
      </c>
      <c r="D1373" t="s">
        <v>9</v>
      </c>
      <c r="E1373">
        <f>SUM(E1371:E1372)</f>
        <v>8.6783999999999999</v>
      </c>
    </row>
    <row r="1374" spans="1:5" x14ac:dyDescent="0.25">
      <c r="B1374"/>
      <c r="C1374"/>
      <c r="D1374"/>
      <c r="E1374"/>
    </row>
    <row r="1375" spans="1:5" x14ac:dyDescent="0.25">
      <c r="A1375" s="2" t="s">
        <v>137</v>
      </c>
      <c r="B1375" t="s">
        <v>127</v>
      </c>
      <c r="C1375" t="s">
        <v>128</v>
      </c>
      <c r="D1375" t="s">
        <v>129</v>
      </c>
      <c r="E1375" t="s">
        <v>130</v>
      </c>
    </row>
    <row r="1376" spans="1:5" x14ac:dyDescent="0.25">
      <c r="A1376" s="2" t="s">
        <v>782</v>
      </c>
      <c r="B1376" t="s">
        <v>159</v>
      </c>
      <c r="C1376">
        <v>4.8600000000000003</v>
      </c>
      <c r="D1376">
        <v>0.5</v>
      </c>
      <c r="E1376">
        <f t="shared" ref="E1376:E1389" si="31">ROUND((C1376*D1376),4)</f>
        <v>2.4300000000000002</v>
      </c>
    </row>
    <row r="1377" spans="1:5" x14ac:dyDescent="0.25">
      <c r="A1377" s="2" t="s">
        <v>531</v>
      </c>
      <c r="B1377" t="s">
        <v>141</v>
      </c>
      <c r="C1377">
        <v>2.6099999999999999E-3</v>
      </c>
      <c r="D1377">
        <v>6.93</v>
      </c>
      <c r="E1377">
        <f t="shared" si="31"/>
        <v>1.8100000000000002E-2</v>
      </c>
    </row>
    <row r="1378" spans="1:5" x14ac:dyDescent="0.25">
      <c r="A1378" s="2" t="s">
        <v>532</v>
      </c>
      <c r="B1378" t="s">
        <v>172</v>
      </c>
      <c r="C1378">
        <v>1.242E-2</v>
      </c>
      <c r="D1378">
        <v>33.270000000000003</v>
      </c>
      <c r="E1378">
        <f t="shared" si="31"/>
        <v>0.41320000000000001</v>
      </c>
    </row>
    <row r="1379" spans="1:5" x14ac:dyDescent="0.25">
      <c r="A1379" s="2" t="s">
        <v>533</v>
      </c>
      <c r="B1379" t="s">
        <v>141</v>
      </c>
      <c r="C1379">
        <v>1.242E-2</v>
      </c>
      <c r="D1379">
        <v>27.73</v>
      </c>
      <c r="E1379">
        <f t="shared" si="31"/>
        <v>0.34439999999999998</v>
      </c>
    </row>
    <row r="1380" spans="1:5" x14ac:dyDescent="0.25">
      <c r="A1380" s="2" t="s">
        <v>534</v>
      </c>
      <c r="B1380" t="s">
        <v>141</v>
      </c>
      <c r="C1380">
        <v>1.242E-2</v>
      </c>
      <c r="D1380">
        <v>11.73</v>
      </c>
      <c r="E1380">
        <f t="shared" si="31"/>
        <v>0.1457</v>
      </c>
    </row>
    <row r="1381" spans="1:5" x14ac:dyDescent="0.25">
      <c r="A1381" s="2" t="s">
        <v>535</v>
      </c>
      <c r="B1381" t="s">
        <v>141</v>
      </c>
      <c r="C1381">
        <v>2.6099999999999999E-3</v>
      </c>
      <c r="D1381">
        <v>93.94</v>
      </c>
      <c r="E1381">
        <f t="shared" si="31"/>
        <v>0.2452</v>
      </c>
    </row>
    <row r="1382" spans="1:5" ht="30" x14ac:dyDescent="0.25">
      <c r="A1382" s="2" t="s">
        <v>783</v>
      </c>
      <c r="B1382" t="s">
        <v>140</v>
      </c>
      <c r="C1382">
        <v>1.08</v>
      </c>
      <c r="D1382">
        <v>17.399999999999999</v>
      </c>
      <c r="E1382">
        <f t="shared" si="31"/>
        <v>18.792000000000002</v>
      </c>
    </row>
    <row r="1383" spans="1:5" ht="30" x14ac:dyDescent="0.25">
      <c r="A1383" s="2" t="s">
        <v>537</v>
      </c>
      <c r="B1383" t="s">
        <v>141</v>
      </c>
      <c r="C1383">
        <v>2.6099999999999999E-3</v>
      </c>
      <c r="D1383">
        <v>16</v>
      </c>
      <c r="E1383">
        <f t="shared" si="31"/>
        <v>4.1799999999999997E-2</v>
      </c>
    </row>
    <row r="1384" spans="1:5" x14ac:dyDescent="0.25">
      <c r="A1384" s="2" t="s">
        <v>538</v>
      </c>
      <c r="B1384" t="s">
        <v>172</v>
      </c>
      <c r="C1384">
        <v>1.242E-2</v>
      </c>
      <c r="D1384">
        <v>8.9</v>
      </c>
      <c r="E1384">
        <f t="shared" si="31"/>
        <v>0.1105</v>
      </c>
    </row>
    <row r="1385" spans="1:5" x14ac:dyDescent="0.25">
      <c r="A1385" s="2" t="s">
        <v>784</v>
      </c>
      <c r="B1385" t="s">
        <v>159</v>
      </c>
      <c r="C1385">
        <v>0.24</v>
      </c>
      <c r="D1385">
        <v>3.18</v>
      </c>
      <c r="E1385">
        <f t="shared" si="31"/>
        <v>0.76319999999999999</v>
      </c>
    </row>
    <row r="1386" spans="1:5" ht="30" x14ac:dyDescent="0.25">
      <c r="A1386" s="2" t="s">
        <v>544</v>
      </c>
      <c r="B1386" t="s">
        <v>135</v>
      </c>
      <c r="C1386">
        <v>0.9</v>
      </c>
      <c r="D1386">
        <v>0.6</v>
      </c>
      <c r="E1386">
        <f t="shared" si="31"/>
        <v>0.54</v>
      </c>
    </row>
    <row r="1387" spans="1:5" ht="30" x14ac:dyDescent="0.25">
      <c r="A1387" s="2" t="s">
        <v>545</v>
      </c>
      <c r="B1387" t="s">
        <v>135</v>
      </c>
      <c r="C1387">
        <v>0.9</v>
      </c>
      <c r="D1387">
        <v>0.7</v>
      </c>
      <c r="E1387">
        <f t="shared" si="31"/>
        <v>0.63</v>
      </c>
    </row>
    <row r="1388" spans="1:5" x14ac:dyDescent="0.25">
      <c r="A1388" s="2" t="s">
        <v>546</v>
      </c>
      <c r="B1388" t="s">
        <v>135</v>
      </c>
      <c r="C1388">
        <v>0.9</v>
      </c>
      <c r="D1388">
        <v>0.09</v>
      </c>
      <c r="E1388">
        <f t="shared" si="31"/>
        <v>8.1000000000000003E-2</v>
      </c>
    </row>
    <row r="1389" spans="1:5" x14ac:dyDescent="0.25">
      <c r="A1389" s="2" t="s">
        <v>547</v>
      </c>
      <c r="B1389" t="s">
        <v>135</v>
      </c>
      <c r="C1389">
        <v>0.9</v>
      </c>
      <c r="D1389">
        <v>0.04</v>
      </c>
      <c r="E1389">
        <f t="shared" si="31"/>
        <v>3.5999999999999997E-2</v>
      </c>
    </row>
    <row r="1390" spans="1:5" x14ac:dyDescent="0.25">
      <c r="A1390" s="2" t="s">
        <v>132</v>
      </c>
      <c r="B1390" t="s">
        <v>9</v>
      </c>
      <c r="C1390" t="s">
        <v>9</v>
      </c>
      <c r="D1390" t="s">
        <v>9</v>
      </c>
      <c r="E1390">
        <f>SUM(E1376:E1389)</f>
        <v>24.591099999999997</v>
      </c>
    </row>
    <row r="1391" spans="1:5" x14ac:dyDescent="0.25">
      <c r="B1391"/>
      <c r="C1391"/>
      <c r="D1391"/>
      <c r="E1391"/>
    </row>
    <row r="1392" spans="1:5" x14ac:dyDescent="0.25">
      <c r="A1392" s="2" t="s">
        <v>142</v>
      </c>
      <c r="B1392" t="s">
        <v>9</v>
      </c>
      <c r="C1392" t="s">
        <v>9</v>
      </c>
      <c r="D1392" t="s">
        <v>9</v>
      </c>
      <c r="E1392">
        <f>E1373+E1390</f>
        <v>33.269499999999994</v>
      </c>
    </row>
    <row r="1393" spans="1:5" x14ac:dyDescent="0.25">
      <c r="A1393" s="2" t="s">
        <v>143</v>
      </c>
      <c r="B1393" t="s">
        <v>9</v>
      </c>
      <c r="C1393" t="s">
        <v>9</v>
      </c>
      <c r="D1393" s="271">
        <v>0</v>
      </c>
      <c r="E1393">
        <f>ROUND((E1392*D1393),4)</f>
        <v>0</v>
      </c>
    </row>
    <row r="1394" spans="1:5" x14ac:dyDescent="0.25">
      <c r="A1394" s="2" t="s">
        <v>144</v>
      </c>
      <c r="B1394" t="s">
        <v>9</v>
      </c>
      <c r="C1394" t="s">
        <v>9</v>
      </c>
      <c r="D1394" t="s">
        <v>9</v>
      </c>
      <c r="E1394">
        <f>SUM(E1392:E1393)</f>
        <v>33.269499999999994</v>
      </c>
    </row>
    <row r="1395" spans="1:5" x14ac:dyDescent="0.25">
      <c r="B1395"/>
      <c r="C1395"/>
      <c r="D1395"/>
      <c r="E1395"/>
    </row>
    <row r="1396" spans="1:5" x14ac:dyDescent="0.25">
      <c r="A1396" s="2" t="s">
        <v>785</v>
      </c>
      <c r="B1396" t="s">
        <v>429</v>
      </c>
      <c r="C1396"/>
      <c r="D1396"/>
      <c r="E1396"/>
    </row>
    <row r="1397" spans="1:5" ht="30" x14ac:dyDescent="0.25">
      <c r="A1397" s="2" t="s">
        <v>786</v>
      </c>
      <c r="B1397"/>
      <c r="C1397"/>
      <c r="D1397"/>
      <c r="E1397"/>
    </row>
    <row r="1398" spans="1:5" x14ac:dyDescent="0.25">
      <c r="A1398" s="2" t="s">
        <v>147</v>
      </c>
      <c r="B1398"/>
      <c r="C1398"/>
      <c r="D1398"/>
      <c r="E1398"/>
    </row>
    <row r="1399" spans="1:5" x14ac:dyDescent="0.25">
      <c r="B1399"/>
      <c r="C1399"/>
      <c r="D1399"/>
      <c r="E1399"/>
    </row>
    <row r="1400" spans="1:5" x14ac:dyDescent="0.25">
      <c r="A1400" s="2" t="s">
        <v>133</v>
      </c>
      <c r="B1400" t="s">
        <v>127</v>
      </c>
      <c r="C1400" t="s">
        <v>128</v>
      </c>
      <c r="D1400" t="s">
        <v>129</v>
      </c>
      <c r="E1400" t="s">
        <v>130</v>
      </c>
    </row>
    <row r="1401" spans="1:5" x14ac:dyDescent="0.25">
      <c r="A1401" s="2" t="s">
        <v>683</v>
      </c>
      <c r="B1401" t="s">
        <v>135</v>
      </c>
      <c r="C1401">
        <v>0.1</v>
      </c>
      <c r="D1401">
        <v>11.48</v>
      </c>
      <c r="E1401">
        <f>ROUND((C1401*D1401),4)</f>
        <v>1.1479999999999999</v>
      </c>
    </row>
    <row r="1402" spans="1:5" x14ac:dyDescent="0.25">
      <c r="A1402" s="2" t="s">
        <v>529</v>
      </c>
      <c r="B1402" t="s">
        <v>135</v>
      </c>
      <c r="C1402">
        <v>0.3</v>
      </c>
      <c r="D1402">
        <v>7.68</v>
      </c>
      <c r="E1402">
        <f>ROUND((C1402*D1402),4)</f>
        <v>2.3039999999999998</v>
      </c>
    </row>
    <row r="1403" spans="1:5" x14ac:dyDescent="0.25">
      <c r="A1403" s="2" t="s">
        <v>132</v>
      </c>
      <c r="B1403" t="s">
        <v>9</v>
      </c>
      <c r="C1403" t="s">
        <v>9</v>
      </c>
      <c r="D1403" t="s">
        <v>9</v>
      </c>
      <c r="E1403">
        <f>SUM(E1401:E1402)</f>
        <v>3.452</v>
      </c>
    </row>
    <row r="1404" spans="1:5" x14ac:dyDescent="0.25">
      <c r="B1404"/>
      <c r="C1404"/>
      <c r="D1404"/>
      <c r="E1404"/>
    </row>
    <row r="1405" spans="1:5" x14ac:dyDescent="0.25">
      <c r="A1405" s="2" t="s">
        <v>137</v>
      </c>
      <c r="B1405" t="s">
        <v>127</v>
      </c>
      <c r="C1405" t="s">
        <v>128</v>
      </c>
      <c r="D1405" t="s">
        <v>129</v>
      </c>
      <c r="E1405" t="s">
        <v>130</v>
      </c>
    </row>
    <row r="1406" spans="1:5" x14ac:dyDescent="0.25">
      <c r="A1406" s="2" t="s">
        <v>531</v>
      </c>
      <c r="B1406" t="s">
        <v>141</v>
      </c>
      <c r="C1406">
        <v>1.16E-3</v>
      </c>
      <c r="D1406">
        <v>6.93</v>
      </c>
      <c r="E1406">
        <f t="shared" ref="E1406:E1418" si="32">ROUND((C1406*D1406),4)</f>
        <v>8.0000000000000002E-3</v>
      </c>
    </row>
    <row r="1407" spans="1:5" x14ac:dyDescent="0.25">
      <c r="A1407" s="2" t="s">
        <v>532</v>
      </c>
      <c r="B1407" t="s">
        <v>172</v>
      </c>
      <c r="C1407">
        <v>5.5199999999999997E-3</v>
      </c>
      <c r="D1407">
        <v>33.270000000000003</v>
      </c>
      <c r="E1407">
        <f t="shared" si="32"/>
        <v>0.1837</v>
      </c>
    </row>
    <row r="1408" spans="1:5" x14ac:dyDescent="0.25">
      <c r="A1408" s="2" t="s">
        <v>533</v>
      </c>
      <c r="B1408" t="s">
        <v>141</v>
      </c>
      <c r="C1408">
        <v>5.5199999999999997E-3</v>
      </c>
      <c r="D1408">
        <v>27.73</v>
      </c>
      <c r="E1408">
        <f t="shared" si="32"/>
        <v>0.15310000000000001</v>
      </c>
    </row>
    <row r="1409" spans="1:5" x14ac:dyDescent="0.25">
      <c r="A1409" s="2" t="s">
        <v>534</v>
      </c>
      <c r="B1409" t="s">
        <v>141</v>
      </c>
      <c r="C1409">
        <v>5.5199999999999997E-3</v>
      </c>
      <c r="D1409">
        <v>11.73</v>
      </c>
      <c r="E1409">
        <f t="shared" si="32"/>
        <v>6.4699999999999994E-2</v>
      </c>
    </row>
    <row r="1410" spans="1:5" x14ac:dyDescent="0.25">
      <c r="A1410" s="2" t="s">
        <v>535</v>
      </c>
      <c r="B1410" t="s">
        <v>141</v>
      </c>
      <c r="C1410">
        <v>1.16E-3</v>
      </c>
      <c r="D1410">
        <v>93.94</v>
      </c>
      <c r="E1410">
        <f t="shared" si="32"/>
        <v>0.109</v>
      </c>
    </row>
    <row r="1411" spans="1:5" x14ac:dyDescent="0.25">
      <c r="A1411" s="2" t="s">
        <v>695</v>
      </c>
      <c r="B1411" t="s">
        <v>159</v>
      </c>
      <c r="C1411">
        <v>7.0000000000000007E-2</v>
      </c>
      <c r="D1411">
        <v>29.12</v>
      </c>
      <c r="E1411">
        <f t="shared" si="32"/>
        <v>2.0384000000000002</v>
      </c>
    </row>
    <row r="1412" spans="1:5" ht="30" x14ac:dyDescent="0.25">
      <c r="A1412" s="2" t="s">
        <v>537</v>
      </c>
      <c r="B1412" t="s">
        <v>141</v>
      </c>
      <c r="C1412">
        <v>1.16E-3</v>
      </c>
      <c r="D1412">
        <v>16</v>
      </c>
      <c r="E1412">
        <f t="shared" si="32"/>
        <v>1.8599999999999998E-2</v>
      </c>
    </row>
    <row r="1413" spans="1:5" x14ac:dyDescent="0.25">
      <c r="A1413" s="2" t="s">
        <v>538</v>
      </c>
      <c r="B1413" t="s">
        <v>172</v>
      </c>
      <c r="C1413">
        <v>5.5199999999999997E-3</v>
      </c>
      <c r="D1413">
        <v>8.9</v>
      </c>
      <c r="E1413">
        <f t="shared" si="32"/>
        <v>4.9099999999999998E-2</v>
      </c>
    </row>
    <row r="1414" spans="1:5" x14ac:dyDescent="0.25">
      <c r="A1414" s="2" t="s">
        <v>787</v>
      </c>
      <c r="B1414" t="s">
        <v>149</v>
      </c>
      <c r="C1414">
        <v>1.05</v>
      </c>
      <c r="D1414">
        <v>7.37</v>
      </c>
      <c r="E1414">
        <f t="shared" si="32"/>
        <v>7.7385000000000002</v>
      </c>
    </row>
    <row r="1415" spans="1:5" ht="30" x14ac:dyDescent="0.25">
      <c r="A1415" s="2" t="s">
        <v>544</v>
      </c>
      <c r="B1415" t="s">
        <v>135</v>
      </c>
      <c r="C1415">
        <v>0.4</v>
      </c>
      <c r="D1415">
        <v>0.6</v>
      </c>
      <c r="E1415">
        <f t="shared" si="32"/>
        <v>0.24</v>
      </c>
    </row>
    <row r="1416" spans="1:5" ht="30" x14ac:dyDescent="0.25">
      <c r="A1416" s="2" t="s">
        <v>545</v>
      </c>
      <c r="B1416" t="s">
        <v>135</v>
      </c>
      <c r="C1416">
        <v>0.4</v>
      </c>
      <c r="D1416">
        <v>0.7</v>
      </c>
      <c r="E1416">
        <f t="shared" si="32"/>
        <v>0.28000000000000003</v>
      </c>
    </row>
    <row r="1417" spans="1:5" x14ac:dyDescent="0.25">
      <c r="A1417" s="2" t="s">
        <v>546</v>
      </c>
      <c r="B1417" t="s">
        <v>135</v>
      </c>
      <c r="C1417">
        <v>0.4</v>
      </c>
      <c r="D1417">
        <v>0.09</v>
      </c>
      <c r="E1417">
        <f t="shared" si="32"/>
        <v>3.5999999999999997E-2</v>
      </c>
    </row>
    <row r="1418" spans="1:5" x14ac:dyDescent="0.25">
      <c r="A1418" s="2" t="s">
        <v>547</v>
      </c>
      <c r="B1418" t="s">
        <v>135</v>
      </c>
      <c r="C1418">
        <v>0.4</v>
      </c>
      <c r="D1418">
        <v>0.04</v>
      </c>
      <c r="E1418">
        <f t="shared" si="32"/>
        <v>1.6E-2</v>
      </c>
    </row>
    <row r="1419" spans="1:5" x14ac:dyDescent="0.25">
      <c r="A1419" s="2" t="s">
        <v>132</v>
      </c>
      <c r="B1419" t="s">
        <v>9</v>
      </c>
      <c r="C1419" t="s">
        <v>9</v>
      </c>
      <c r="D1419" t="s">
        <v>9</v>
      </c>
      <c r="E1419">
        <f>SUM(E1406:E1418)</f>
        <v>10.9351</v>
      </c>
    </row>
    <row r="1420" spans="1:5" x14ac:dyDescent="0.25">
      <c r="B1420"/>
      <c r="C1420"/>
      <c r="D1420"/>
      <c r="E1420"/>
    </row>
    <row r="1421" spans="1:5" x14ac:dyDescent="0.25">
      <c r="A1421" s="2" t="s">
        <v>142</v>
      </c>
      <c r="B1421" t="s">
        <v>9</v>
      </c>
      <c r="C1421" t="s">
        <v>9</v>
      </c>
      <c r="D1421" t="s">
        <v>9</v>
      </c>
      <c r="E1421">
        <f>E1403+E1419</f>
        <v>14.3871</v>
      </c>
    </row>
    <row r="1422" spans="1:5" x14ac:dyDescent="0.25">
      <c r="A1422" s="2" t="s">
        <v>143</v>
      </c>
      <c r="B1422" t="s">
        <v>9</v>
      </c>
      <c r="C1422" t="s">
        <v>9</v>
      </c>
      <c r="D1422" s="271">
        <v>0</v>
      </c>
      <c r="E1422">
        <f>ROUND((E1421*D1422),4)</f>
        <v>0</v>
      </c>
    </row>
    <row r="1423" spans="1:5" x14ac:dyDescent="0.25">
      <c r="A1423" s="2" t="s">
        <v>144</v>
      </c>
      <c r="B1423" t="s">
        <v>9</v>
      </c>
      <c r="C1423" t="s">
        <v>9</v>
      </c>
      <c r="D1423" t="s">
        <v>9</v>
      </c>
      <c r="E1423">
        <f>SUM(E1421:E1422)</f>
        <v>14.3871</v>
      </c>
    </row>
    <row r="1424" spans="1:5" x14ac:dyDescent="0.25">
      <c r="B1424"/>
      <c r="C1424"/>
      <c r="D1424"/>
      <c r="E1424"/>
    </row>
    <row r="1425" spans="1:5" x14ac:dyDescent="0.25">
      <c r="A1425" s="2" t="s">
        <v>519</v>
      </c>
      <c r="B1425" t="s">
        <v>431</v>
      </c>
      <c r="C1425"/>
      <c r="D1425"/>
      <c r="E1425"/>
    </row>
    <row r="1426" spans="1:5" ht="45" x14ac:dyDescent="0.25">
      <c r="A1426" s="2" t="s">
        <v>788</v>
      </c>
      <c r="B1426"/>
      <c r="C1426"/>
      <c r="D1426"/>
      <c r="E1426"/>
    </row>
    <row r="1427" spans="1:5" x14ac:dyDescent="0.25">
      <c r="A1427" s="2" t="s">
        <v>145</v>
      </c>
      <c r="B1427"/>
      <c r="C1427"/>
      <c r="D1427"/>
      <c r="E1427"/>
    </row>
    <row r="1428" spans="1:5" x14ac:dyDescent="0.25">
      <c r="B1428"/>
      <c r="C1428"/>
      <c r="D1428"/>
      <c r="E1428"/>
    </row>
    <row r="1429" spans="1:5" x14ac:dyDescent="0.25">
      <c r="A1429" s="2" t="s">
        <v>133</v>
      </c>
      <c r="B1429" t="s">
        <v>127</v>
      </c>
      <c r="C1429" t="s">
        <v>128</v>
      </c>
      <c r="D1429" t="s">
        <v>129</v>
      </c>
      <c r="E1429" t="s">
        <v>130</v>
      </c>
    </row>
    <row r="1430" spans="1:5" x14ac:dyDescent="0.25">
      <c r="A1430" s="2" t="s">
        <v>595</v>
      </c>
      <c r="B1430" t="s">
        <v>135</v>
      </c>
      <c r="C1430">
        <v>2.9</v>
      </c>
      <c r="D1430">
        <v>8.6199999999999992</v>
      </c>
      <c r="E1430">
        <f>ROUND((C1430*D1430),4)</f>
        <v>24.998000000000001</v>
      </c>
    </row>
    <row r="1431" spans="1:5" x14ac:dyDescent="0.25">
      <c r="A1431" s="2" t="s">
        <v>596</v>
      </c>
      <c r="B1431" t="s">
        <v>135</v>
      </c>
      <c r="C1431">
        <v>2.8</v>
      </c>
      <c r="D1431">
        <v>11.48</v>
      </c>
      <c r="E1431">
        <f>ROUND((C1431*D1431),4)</f>
        <v>32.143999999999998</v>
      </c>
    </row>
    <row r="1432" spans="1:5" x14ac:dyDescent="0.25">
      <c r="A1432" s="2" t="s">
        <v>132</v>
      </c>
      <c r="B1432" t="s">
        <v>9</v>
      </c>
      <c r="C1432" t="s">
        <v>9</v>
      </c>
      <c r="D1432" t="s">
        <v>9</v>
      </c>
      <c r="E1432">
        <f>SUM(E1430:E1431)</f>
        <v>57.141999999999996</v>
      </c>
    </row>
    <row r="1433" spans="1:5" x14ac:dyDescent="0.25">
      <c r="B1433"/>
      <c r="C1433"/>
      <c r="D1433"/>
      <c r="E1433"/>
    </row>
    <row r="1434" spans="1:5" x14ac:dyDescent="0.25">
      <c r="A1434" s="2" t="s">
        <v>137</v>
      </c>
      <c r="B1434" t="s">
        <v>127</v>
      </c>
      <c r="C1434" t="s">
        <v>128</v>
      </c>
      <c r="D1434" t="s">
        <v>129</v>
      </c>
      <c r="E1434" t="s">
        <v>130</v>
      </c>
    </row>
    <row r="1435" spans="1:5" ht="30" x14ac:dyDescent="0.25">
      <c r="A1435" s="2" t="s">
        <v>597</v>
      </c>
      <c r="B1435" t="s">
        <v>141</v>
      </c>
      <c r="C1435">
        <v>2</v>
      </c>
      <c r="D1435">
        <v>1.03</v>
      </c>
      <c r="E1435">
        <f t="shared" ref="E1435:E1449" si="33">ROUND((C1435*D1435),4)</f>
        <v>2.06</v>
      </c>
    </row>
    <row r="1436" spans="1:5" x14ac:dyDescent="0.25">
      <c r="A1436" s="2" t="s">
        <v>531</v>
      </c>
      <c r="B1436" t="s">
        <v>141</v>
      </c>
      <c r="C1436">
        <v>1.653E-2</v>
      </c>
      <c r="D1436">
        <v>6.93</v>
      </c>
      <c r="E1436">
        <f t="shared" si="33"/>
        <v>0.11459999999999999</v>
      </c>
    </row>
    <row r="1437" spans="1:5" x14ac:dyDescent="0.25">
      <c r="A1437" s="2" t="s">
        <v>532</v>
      </c>
      <c r="B1437" t="s">
        <v>172</v>
      </c>
      <c r="C1437">
        <v>7.8659999999999994E-2</v>
      </c>
      <c r="D1437">
        <v>33.270000000000003</v>
      </c>
      <c r="E1437">
        <f t="shared" si="33"/>
        <v>2.617</v>
      </c>
    </row>
    <row r="1438" spans="1:5" x14ac:dyDescent="0.25">
      <c r="A1438" s="2" t="s">
        <v>533</v>
      </c>
      <c r="B1438" t="s">
        <v>141</v>
      </c>
      <c r="C1438">
        <v>7.8659999999999994E-2</v>
      </c>
      <c r="D1438">
        <v>27.73</v>
      </c>
      <c r="E1438">
        <f t="shared" si="33"/>
        <v>2.1812</v>
      </c>
    </row>
    <row r="1439" spans="1:5" x14ac:dyDescent="0.25">
      <c r="A1439" s="2" t="s">
        <v>534</v>
      </c>
      <c r="B1439" t="s">
        <v>141</v>
      </c>
      <c r="C1439">
        <v>7.8659999999999994E-2</v>
      </c>
      <c r="D1439">
        <v>11.73</v>
      </c>
      <c r="E1439">
        <f t="shared" si="33"/>
        <v>0.92269999999999996</v>
      </c>
    </row>
    <row r="1440" spans="1:5" x14ac:dyDescent="0.25">
      <c r="A1440" s="2" t="s">
        <v>535</v>
      </c>
      <c r="B1440" t="s">
        <v>141</v>
      </c>
      <c r="C1440">
        <v>1.653E-2</v>
      </c>
      <c r="D1440">
        <v>93.94</v>
      </c>
      <c r="E1440">
        <f t="shared" si="33"/>
        <v>1.5528</v>
      </c>
    </row>
    <row r="1441" spans="1:5" ht="30" x14ac:dyDescent="0.25">
      <c r="A1441" s="2" t="s">
        <v>537</v>
      </c>
      <c r="B1441" t="s">
        <v>141</v>
      </c>
      <c r="C1441">
        <v>1.653E-2</v>
      </c>
      <c r="D1441">
        <v>16</v>
      </c>
      <c r="E1441">
        <f t="shared" si="33"/>
        <v>0.26450000000000001</v>
      </c>
    </row>
    <row r="1442" spans="1:5" x14ac:dyDescent="0.25">
      <c r="A1442" s="2" t="s">
        <v>598</v>
      </c>
      <c r="B1442" t="s">
        <v>141</v>
      </c>
      <c r="C1442">
        <v>1</v>
      </c>
      <c r="D1442">
        <v>5.37</v>
      </c>
      <c r="E1442">
        <f t="shared" si="33"/>
        <v>5.37</v>
      </c>
    </row>
    <row r="1443" spans="1:5" x14ac:dyDescent="0.25">
      <c r="A1443" s="2" t="s">
        <v>538</v>
      </c>
      <c r="B1443" t="s">
        <v>172</v>
      </c>
      <c r="C1443">
        <v>7.8659999999999994E-2</v>
      </c>
      <c r="D1443">
        <v>8.9</v>
      </c>
      <c r="E1443">
        <f t="shared" si="33"/>
        <v>0.70009999999999994</v>
      </c>
    </row>
    <row r="1444" spans="1:5" ht="30" x14ac:dyDescent="0.25">
      <c r="A1444" s="2" t="s">
        <v>789</v>
      </c>
      <c r="B1444" t="s">
        <v>141</v>
      </c>
      <c r="C1444">
        <v>0.02</v>
      </c>
      <c r="D1444">
        <v>74.88</v>
      </c>
      <c r="E1444">
        <f t="shared" si="33"/>
        <v>1.4976</v>
      </c>
    </row>
    <row r="1445" spans="1:5" ht="30" x14ac:dyDescent="0.25">
      <c r="A1445" s="2" t="s">
        <v>790</v>
      </c>
      <c r="B1445" t="s">
        <v>149</v>
      </c>
      <c r="C1445">
        <v>1.1000000000000001</v>
      </c>
      <c r="D1445">
        <v>7.75</v>
      </c>
      <c r="E1445">
        <f t="shared" si="33"/>
        <v>8.5250000000000004</v>
      </c>
    </row>
    <row r="1446" spans="1:5" ht="30" x14ac:dyDescent="0.25">
      <c r="A1446" s="2" t="s">
        <v>544</v>
      </c>
      <c r="B1446" t="s">
        <v>135</v>
      </c>
      <c r="C1446">
        <v>5.7</v>
      </c>
      <c r="D1446">
        <v>0.6</v>
      </c>
      <c r="E1446">
        <f t="shared" si="33"/>
        <v>3.42</v>
      </c>
    </row>
    <row r="1447" spans="1:5" ht="30" x14ac:dyDescent="0.25">
      <c r="A1447" s="2" t="s">
        <v>545</v>
      </c>
      <c r="B1447" t="s">
        <v>135</v>
      </c>
      <c r="C1447">
        <v>5.7</v>
      </c>
      <c r="D1447">
        <v>0.7</v>
      </c>
      <c r="E1447">
        <f t="shared" si="33"/>
        <v>3.99</v>
      </c>
    </row>
    <row r="1448" spans="1:5" x14ac:dyDescent="0.25">
      <c r="A1448" s="2" t="s">
        <v>546</v>
      </c>
      <c r="B1448" t="s">
        <v>135</v>
      </c>
      <c r="C1448">
        <v>5.7</v>
      </c>
      <c r="D1448">
        <v>0.09</v>
      </c>
      <c r="E1448">
        <f t="shared" si="33"/>
        <v>0.51300000000000001</v>
      </c>
    </row>
    <row r="1449" spans="1:5" x14ac:dyDescent="0.25">
      <c r="A1449" s="2" t="s">
        <v>547</v>
      </c>
      <c r="B1449" t="s">
        <v>135</v>
      </c>
      <c r="C1449">
        <v>5.7</v>
      </c>
      <c r="D1449">
        <v>0.04</v>
      </c>
      <c r="E1449">
        <f t="shared" si="33"/>
        <v>0.22800000000000001</v>
      </c>
    </row>
    <row r="1450" spans="1:5" x14ac:dyDescent="0.25">
      <c r="A1450" s="2" t="s">
        <v>132</v>
      </c>
      <c r="B1450" t="s">
        <v>9</v>
      </c>
      <c r="C1450" t="s">
        <v>9</v>
      </c>
      <c r="D1450" t="s">
        <v>9</v>
      </c>
      <c r="E1450">
        <f>SUM(E1435:E1449)</f>
        <v>33.956499999999998</v>
      </c>
    </row>
    <row r="1451" spans="1:5" x14ac:dyDescent="0.25">
      <c r="B1451"/>
      <c r="C1451"/>
      <c r="D1451"/>
      <c r="E1451"/>
    </row>
    <row r="1452" spans="1:5" x14ac:dyDescent="0.25">
      <c r="A1452" s="2" t="s">
        <v>142</v>
      </c>
      <c r="B1452" t="s">
        <v>9</v>
      </c>
      <c r="C1452" t="s">
        <v>9</v>
      </c>
      <c r="D1452" t="s">
        <v>9</v>
      </c>
      <c r="E1452">
        <f>E1432+E1450</f>
        <v>91.098500000000001</v>
      </c>
    </row>
    <row r="1453" spans="1:5" x14ac:dyDescent="0.25">
      <c r="A1453" s="2" t="s">
        <v>143</v>
      </c>
      <c r="B1453" t="s">
        <v>9</v>
      </c>
      <c r="C1453" t="s">
        <v>9</v>
      </c>
      <c r="D1453" s="271">
        <v>0</v>
      </c>
      <c r="E1453">
        <f>ROUND((E1452*D1453),4)</f>
        <v>0</v>
      </c>
    </row>
    <row r="1454" spans="1:5" x14ac:dyDescent="0.25">
      <c r="A1454" s="2" t="s">
        <v>144</v>
      </c>
      <c r="B1454" t="s">
        <v>9</v>
      </c>
      <c r="C1454" t="s">
        <v>9</v>
      </c>
      <c r="D1454" t="s">
        <v>9</v>
      </c>
      <c r="E1454">
        <f>SUM(E1452:E1453)</f>
        <v>91.098500000000001</v>
      </c>
    </row>
    <row r="1455" spans="1:5" x14ac:dyDescent="0.25">
      <c r="B1455"/>
      <c r="C1455"/>
      <c r="D1455"/>
      <c r="E1455"/>
    </row>
    <row r="1456" spans="1:5" x14ac:dyDescent="0.25">
      <c r="A1456" s="2" t="s">
        <v>791</v>
      </c>
      <c r="B1456" t="s">
        <v>48</v>
      </c>
      <c r="C1456"/>
      <c r="D1456"/>
      <c r="E1456"/>
    </row>
    <row r="1457" spans="1:5" ht="30" x14ac:dyDescent="0.25">
      <c r="A1457" s="2" t="s">
        <v>792</v>
      </c>
      <c r="B1457"/>
      <c r="C1457"/>
      <c r="D1457"/>
      <c r="E1457"/>
    </row>
    <row r="1458" spans="1:5" x14ac:dyDescent="0.25">
      <c r="A1458" s="2" t="s">
        <v>155</v>
      </c>
      <c r="B1458"/>
      <c r="C1458"/>
      <c r="D1458"/>
      <c r="E1458"/>
    </row>
    <row r="1459" spans="1:5" x14ac:dyDescent="0.25">
      <c r="B1459"/>
      <c r="C1459"/>
      <c r="D1459"/>
      <c r="E1459"/>
    </row>
    <row r="1460" spans="1:5" x14ac:dyDescent="0.25">
      <c r="A1460" s="2" t="s">
        <v>133</v>
      </c>
      <c r="B1460" t="s">
        <v>127</v>
      </c>
      <c r="C1460" t="s">
        <v>128</v>
      </c>
      <c r="D1460" t="s">
        <v>129</v>
      </c>
      <c r="E1460" t="s">
        <v>130</v>
      </c>
    </row>
    <row r="1461" spans="1:5" x14ac:dyDescent="0.25">
      <c r="A1461" s="2" t="s">
        <v>793</v>
      </c>
      <c r="B1461" t="s">
        <v>135</v>
      </c>
      <c r="C1461">
        <v>0.5</v>
      </c>
      <c r="D1461">
        <v>10.119999999999999</v>
      </c>
      <c r="E1461">
        <f>ROUND((C1461*D1461),4)</f>
        <v>5.0599999999999996</v>
      </c>
    </row>
    <row r="1462" spans="1:5" x14ac:dyDescent="0.25">
      <c r="A1462" s="2" t="s">
        <v>529</v>
      </c>
      <c r="B1462" t="s">
        <v>135</v>
      </c>
      <c r="C1462">
        <v>0.5</v>
      </c>
      <c r="D1462">
        <v>7.68</v>
      </c>
      <c r="E1462">
        <f>ROUND((C1462*D1462),4)</f>
        <v>3.84</v>
      </c>
    </row>
    <row r="1463" spans="1:5" x14ac:dyDescent="0.25">
      <c r="A1463" s="2" t="s">
        <v>132</v>
      </c>
      <c r="B1463" t="s">
        <v>9</v>
      </c>
      <c r="C1463" t="s">
        <v>9</v>
      </c>
      <c r="D1463" t="s">
        <v>9</v>
      </c>
      <c r="E1463">
        <f>SUM(E1461:E1462)</f>
        <v>8.8999999999999986</v>
      </c>
    </row>
    <row r="1464" spans="1:5" x14ac:dyDescent="0.25">
      <c r="B1464"/>
      <c r="C1464"/>
      <c r="D1464"/>
      <c r="E1464"/>
    </row>
    <row r="1465" spans="1:5" x14ac:dyDescent="0.25">
      <c r="A1465" s="2" t="s">
        <v>137</v>
      </c>
      <c r="B1465" t="s">
        <v>127</v>
      </c>
      <c r="C1465" t="s">
        <v>128</v>
      </c>
      <c r="D1465" t="s">
        <v>129</v>
      </c>
      <c r="E1465" t="s">
        <v>130</v>
      </c>
    </row>
    <row r="1466" spans="1:5" x14ac:dyDescent="0.25">
      <c r="A1466" s="2" t="s">
        <v>794</v>
      </c>
      <c r="B1466" t="s">
        <v>159</v>
      </c>
      <c r="C1466">
        <v>0.1</v>
      </c>
      <c r="D1466">
        <v>10.84</v>
      </c>
      <c r="E1466">
        <f t="shared" ref="E1466:E1479" si="34">ROUND((C1466*D1466),4)</f>
        <v>1.0840000000000001</v>
      </c>
    </row>
    <row r="1467" spans="1:5" x14ac:dyDescent="0.25">
      <c r="A1467" s="2" t="s">
        <v>531</v>
      </c>
      <c r="B1467" t="s">
        <v>141</v>
      </c>
      <c r="C1467">
        <v>2.8999999999999998E-3</v>
      </c>
      <c r="D1467">
        <v>6.93</v>
      </c>
      <c r="E1467">
        <f t="shared" si="34"/>
        <v>2.01E-2</v>
      </c>
    </row>
    <row r="1468" spans="1:5" x14ac:dyDescent="0.25">
      <c r="A1468" s="2" t="s">
        <v>532</v>
      </c>
      <c r="B1468" t="s">
        <v>172</v>
      </c>
      <c r="C1468">
        <v>1.38E-2</v>
      </c>
      <c r="D1468">
        <v>33.270000000000003</v>
      </c>
      <c r="E1468">
        <f t="shared" si="34"/>
        <v>0.45910000000000001</v>
      </c>
    </row>
    <row r="1469" spans="1:5" x14ac:dyDescent="0.25">
      <c r="A1469" s="2" t="s">
        <v>533</v>
      </c>
      <c r="B1469" t="s">
        <v>141</v>
      </c>
      <c r="C1469">
        <v>1.38E-2</v>
      </c>
      <c r="D1469">
        <v>27.73</v>
      </c>
      <c r="E1469">
        <f t="shared" si="34"/>
        <v>0.38269999999999998</v>
      </c>
    </row>
    <row r="1470" spans="1:5" x14ac:dyDescent="0.25">
      <c r="A1470" s="2" t="s">
        <v>534</v>
      </c>
      <c r="B1470" t="s">
        <v>141</v>
      </c>
      <c r="C1470">
        <v>1.38E-2</v>
      </c>
      <c r="D1470">
        <v>11.73</v>
      </c>
      <c r="E1470">
        <f t="shared" si="34"/>
        <v>0.16189999999999999</v>
      </c>
    </row>
    <row r="1471" spans="1:5" x14ac:dyDescent="0.25">
      <c r="A1471" s="2" t="s">
        <v>535</v>
      </c>
      <c r="B1471" t="s">
        <v>141</v>
      </c>
      <c r="C1471">
        <v>2.8999999999999998E-3</v>
      </c>
      <c r="D1471">
        <v>93.94</v>
      </c>
      <c r="E1471">
        <f t="shared" si="34"/>
        <v>0.27239999999999998</v>
      </c>
    </row>
    <row r="1472" spans="1:5" ht="30" x14ac:dyDescent="0.25">
      <c r="A1472" s="2" t="s">
        <v>537</v>
      </c>
      <c r="B1472" t="s">
        <v>141</v>
      </c>
      <c r="C1472">
        <v>2.8999999999999998E-3</v>
      </c>
      <c r="D1472">
        <v>16</v>
      </c>
      <c r="E1472">
        <f t="shared" si="34"/>
        <v>4.6399999999999997E-2</v>
      </c>
    </row>
    <row r="1473" spans="1:5" x14ac:dyDescent="0.25">
      <c r="A1473" s="2" t="s">
        <v>795</v>
      </c>
      <c r="B1473" t="s">
        <v>159</v>
      </c>
      <c r="C1473">
        <v>1.5</v>
      </c>
      <c r="D1473">
        <v>0.46</v>
      </c>
      <c r="E1473">
        <f t="shared" si="34"/>
        <v>0.69</v>
      </c>
    </row>
    <row r="1474" spans="1:5" x14ac:dyDescent="0.25">
      <c r="A1474" s="2" t="s">
        <v>538</v>
      </c>
      <c r="B1474" t="s">
        <v>172</v>
      </c>
      <c r="C1474">
        <v>1.38E-2</v>
      </c>
      <c r="D1474">
        <v>8.9</v>
      </c>
      <c r="E1474">
        <f t="shared" si="34"/>
        <v>0.12280000000000001</v>
      </c>
    </row>
    <row r="1475" spans="1:5" ht="30" x14ac:dyDescent="0.25">
      <c r="A1475" s="2" t="s">
        <v>796</v>
      </c>
      <c r="B1475" t="s">
        <v>140</v>
      </c>
      <c r="C1475">
        <v>1.1000000000000001</v>
      </c>
      <c r="D1475">
        <v>10.42</v>
      </c>
      <c r="E1475">
        <f t="shared" si="34"/>
        <v>11.462</v>
      </c>
    </row>
    <row r="1476" spans="1:5" ht="30" x14ac:dyDescent="0.25">
      <c r="A1476" s="2" t="s">
        <v>544</v>
      </c>
      <c r="B1476" t="s">
        <v>135</v>
      </c>
      <c r="C1476">
        <v>1</v>
      </c>
      <c r="D1476">
        <v>0.6</v>
      </c>
      <c r="E1476">
        <f t="shared" si="34"/>
        <v>0.6</v>
      </c>
    </row>
    <row r="1477" spans="1:5" ht="30" x14ac:dyDescent="0.25">
      <c r="A1477" s="2" t="s">
        <v>545</v>
      </c>
      <c r="B1477" t="s">
        <v>135</v>
      </c>
      <c r="C1477">
        <v>1</v>
      </c>
      <c r="D1477">
        <v>0.7</v>
      </c>
      <c r="E1477">
        <f t="shared" si="34"/>
        <v>0.7</v>
      </c>
    </row>
    <row r="1478" spans="1:5" x14ac:dyDescent="0.25">
      <c r="A1478" s="2" t="s">
        <v>546</v>
      </c>
      <c r="B1478" t="s">
        <v>135</v>
      </c>
      <c r="C1478">
        <v>1</v>
      </c>
      <c r="D1478">
        <v>0.09</v>
      </c>
      <c r="E1478">
        <f t="shared" si="34"/>
        <v>0.09</v>
      </c>
    </row>
    <row r="1479" spans="1:5" x14ac:dyDescent="0.25">
      <c r="A1479" s="2" t="s">
        <v>547</v>
      </c>
      <c r="B1479" t="s">
        <v>135</v>
      </c>
      <c r="C1479">
        <v>1</v>
      </c>
      <c r="D1479">
        <v>0.04</v>
      </c>
      <c r="E1479">
        <f t="shared" si="34"/>
        <v>0.04</v>
      </c>
    </row>
    <row r="1480" spans="1:5" x14ac:dyDescent="0.25">
      <c r="A1480" s="2" t="s">
        <v>132</v>
      </c>
      <c r="B1480" t="s">
        <v>9</v>
      </c>
      <c r="C1480" t="s">
        <v>9</v>
      </c>
      <c r="D1480" t="s">
        <v>9</v>
      </c>
      <c r="E1480">
        <f>SUM(E1466:E1479)</f>
        <v>16.131399999999999</v>
      </c>
    </row>
    <row r="1481" spans="1:5" x14ac:dyDescent="0.25">
      <c r="B1481"/>
      <c r="C1481"/>
      <c r="D1481"/>
      <c r="E1481"/>
    </row>
    <row r="1482" spans="1:5" x14ac:dyDescent="0.25">
      <c r="A1482" s="2" t="s">
        <v>142</v>
      </c>
      <c r="B1482" t="s">
        <v>9</v>
      </c>
      <c r="C1482" t="s">
        <v>9</v>
      </c>
      <c r="D1482" t="s">
        <v>9</v>
      </c>
      <c r="E1482">
        <f>E1463+E1480</f>
        <v>25.031399999999998</v>
      </c>
    </row>
    <row r="1483" spans="1:5" x14ac:dyDescent="0.25">
      <c r="A1483" s="2" t="s">
        <v>143</v>
      </c>
      <c r="B1483" t="s">
        <v>9</v>
      </c>
      <c r="C1483" t="s">
        <v>9</v>
      </c>
      <c r="D1483" s="271">
        <v>0</v>
      </c>
      <c r="E1483">
        <f>ROUND((E1482*D1483),4)</f>
        <v>0</v>
      </c>
    </row>
    <row r="1484" spans="1:5" x14ac:dyDescent="0.25">
      <c r="A1484" s="2" t="s">
        <v>144</v>
      </c>
      <c r="B1484" t="s">
        <v>9</v>
      </c>
      <c r="C1484" t="s">
        <v>9</v>
      </c>
      <c r="D1484" t="s">
        <v>9</v>
      </c>
      <c r="E1484">
        <f>SUM(E1482:E1483)</f>
        <v>25.031399999999998</v>
      </c>
    </row>
    <row r="1485" spans="1:5" x14ac:dyDescent="0.25">
      <c r="B1485"/>
      <c r="C1485"/>
      <c r="D1485"/>
      <c r="E1485"/>
    </row>
    <row r="1486" spans="1:5" x14ac:dyDescent="0.25">
      <c r="A1486" s="2" t="s">
        <v>797</v>
      </c>
      <c r="B1486" t="s">
        <v>50</v>
      </c>
      <c r="C1486"/>
      <c r="D1486"/>
      <c r="E1486"/>
    </row>
    <row r="1487" spans="1:5" ht="45" x14ac:dyDescent="0.25">
      <c r="A1487" s="2" t="s">
        <v>798</v>
      </c>
      <c r="B1487"/>
      <c r="C1487"/>
      <c r="D1487"/>
      <c r="E1487"/>
    </row>
    <row r="1488" spans="1:5" x14ac:dyDescent="0.25">
      <c r="A1488" s="2" t="s">
        <v>147</v>
      </c>
      <c r="B1488"/>
      <c r="C1488"/>
      <c r="D1488"/>
      <c r="E1488"/>
    </row>
    <row r="1489" spans="1:5" x14ac:dyDescent="0.25">
      <c r="B1489"/>
      <c r="C1489"/>
      <c r="D1489"/>
      <c r="E1489"/>
    </row>
    <row r="1490" spans="1:5" x14ac:dyDescent="0.25">
      <c r="A1490" s="2" t="s">
        <v>133</v>
      </c>
      <c r="B1490" t="s">
        <v>127</v>
      </c>
      <c r="C1490" t="s">
        <v>128</v>
      </c>
      <c r="D1490" t="s">
        <v>129</v>
      </c>
      <c r="E1490" t="s">
        <v>130</v>
      </c>
    </row>
    <row r="1491" spans="1:5" x14ac:dyDescent="0.25">
      <c r="A1491" s="2" t="s">
        <v>683</v>
      </c>
      <c r="B1491" t="s">
        <v>135</v>
      </c>
      <c r="C1491">
        <v>0.4</v>
      </c>
      <c r="D1491">
        <v>11.48</v>
      </c>
      <c r="E1491">
        <f>ROUND((C1491*D1491),4)</f>
        <v>4.5919999999999996</v>
      </c>
    </row>
    <row r="1492" spans="1:5" x14ac:dyDescent="0.25">
      <c r="A1492" s="2" t="s">
        <v>529</v>
      </c>
      <c r="B1492" t="s">
        <v>135</v>
      </c>
      <c r="C1492">
        <v>0.23447000000000001</v>
      </c>
      <c r="D1492">
        <v>7.68</v>
      </c>
      <c r="E1492">
        <f>ROUND((C1492*D1492),4)</f>
        <v>1.8007</v>
      </c>
    </row>
    <row r="1493" spans="1:5" x14ac:dyDescent="0.25">
      <c r="A1493" s="2" t="s">
        <v>132</v>
      </c>
      <c r="B1493" t="s">
        <v>9</v>
      </c>
      <c r="C1493" t="s">
        <v>9</v>
      </c>
      <c r="D1493" t="s">
        <v>9</v>
      </c>
      <c r="E1493">
        <f>SUM(E1491:E1492)</f>
        <v>6.3926999999999996</v>
      </c>
    </row>
    <row r="1494" spans="1:5" x14ac:dyDescent="0.25">
      <c r="B1494"/>
      <c r="C1494"/>
      <c r="D1494"/>
      <c r="E1494"/>
    </row>
    <row r="1495" spans="1:5" x14ac:dyDescent="0.25">
      <c r="A1495" s="2" t="s">
        <v>137</v>
      </c>
      <c r="B1495" t="s">
        <v>127</v>
      </c>
      <c r="C1495" t="s">
        <v>128</v>
      </c>
      <c r="D1495" t="s">
        <v>129</v>
      </c>
      <c r="E1495" t="s">
        <v>130</v>
      </c>
    </row>
    <row r="1496" spans="1:5" x14ac:dyDescent="0.25">
      <c r="A1496" s="2" t="s">
        <v>530</v>
      </c>
      <c r="B1496" t="s">
        <v>152</v>
      </c>
      <c r="C1496">
        <v>4.5300000000000002E-3</v>
      </c>
      <c r="D1496">
        <v>70.92</v>
      </c>
      <c r="E1496">
        <f t="shared" ref="E1496:E1510" si="35">ROUND((C1496*D1496),4)</f>
        <v>0.32129999999999997</v>
      </c>
    </row>
    <row r="1497" spans="1:5" x14ac:dyDescent="0.25">
      <c r="A1497" s="2" t="s">
        <v>531</v>
      </c>
      <c r="B1497" t="s">
        <v>141</v>
      </c>
      <c r="C1497">
        <v>1.8399600000000001E-3</v>
      </c>
      <c r="D1497">
        <v>6.93</v>
      </c>
      <c r="E1497">
        <f t="shared" si="35"/>
        <v>1.2800000000000001E-2</v>
      </c>
    </row>
    <row r="1498" spans="1:5" x14ac:dyDescent="0.25">
      <c r="A1498" s="2" t="s">
        <v>532</v>
      </c>
      <c r="B1498" t="s">
        <v>172</v>
      </c>
      <c r="C1498">
        <v>8.75569E-3</v>
      </c>
      <c r="D1498">
        <v>33.270000000000003</v>
      </c>
      <c r="E1498">
        <f t="shared" si="35"/>
        <v>0.2913</v>
      </c>
    </row>
    <row r="1499" spans="1:5" x14ac:dyDescent="0.25">
      <c r="A1499" s="2" t="s">
        <v>533</v>
      </c>
      <c r="B1499" t="s">
        <v>141</v>
      </c>
      <c r="C1499">
        <v>8.75569E-3</v>
      </c>
      <c r="D1499">
        <v>27.73</v>
      </c>
      <c r="E1499">
        <f t="shared" si="35"/>
        <v>0.24279999999999999</v>
      </c>
    </row>
    <row r="1500" spans="1:5" x14ac:dyDescent="0.25">
      <c r="A1500" s="2" t="s">
        <v>534</v>
      </c>
      <c r="B1500" t="s">
        <v>141</v>
      </c>
      <c r="C1500">
        <v>8.75569E-3</v>
      </c>
      <c r="D1500">
        <v>11.73</v>
      </c>
      <c r="E1500">
        <f t="shared" si="35"/>
        <v>0.1027</v>
      </c>
    </row>
    <row r="1501" spans="1:5" x14ac:dyDescent="0.25">
      <c r="A1501" s="2" t="s">
        <v>535</v>
      </c>
      <c r="B1501" t="s">
        <v>141</v>
      </c>
      <c r="C1501">
        <v>1.8399600000000001E-3</v>
      </c>
      <c r="D1501">
        <v>93.94</v>
      </c>
      <c r="E1501">
        <f t="shared" si="35"/>
        <v>0.17280000000000001</v>
      </c>
    </row>
    <row r="1502" spans="1:5" x14ac:dyDescent="0.25">
      <c r="A1502" s="2" t="s">
        <v>799</v>
      </c>
      <c r="B1502" t="s">
        <v>159</v>
      </c>
      <c r="C1502">
        <v>2.8000000000000001E-2</v>
      </c>
      <c r="D1502">
        <v>2.58</v>
      </c>
      <c r="E1502">
        <f t="shared" si="35"/>
        <v>7.22E-2</v>
      </c>
    </row>
    <row r="1503" spans="1:5" x14ac:dyDescent="0.25">
      <c r="A1503" s="2" t="s">
        <v>536</v>
      </c>
      <c r="B1503" t="s">
        <v>159</v>
      </c>
      <c r="C1503">
        <v>1.3050900000000001</v>
      </c>
      <c r="D1503">
        <v>0.44</v>
      </c>
      <c r="E1503">
        <f t="shared" si="35"/>
        <v>0.57420000000000004</v>
      </c>
    </row>
    <row r="1504" spans="1:5" ht="30" x14ac:dyDescent="0.25">
      <c r="A1504" s="2" t="s">
        <v>537</v>
      </c>
      <c r="B1504" t="s">
        <v>141</v>
      </c>
      <c r="C1504">
        <v>1.8399600000000001E-3</v>
      </c>
      <c r="D1504">
        <v>16</v>
      </c>
      <c r="E1504">
        <f t="shared" si="35"/>
        <v>2.9399999999999999E-2</v>
      </c>
    </row>
    <row r="1505" spans="1:5" x14ac:dyDescent="0.25">
      <c r="A1505" s="2" t="s">
        <v>538</v>
      </c>
      <c r="B1505" t="s">
        <v>172</v>
      </c>
      <c r="C1505">
        <v>8.75569E-3</v>
      </c>
      <c r="D1505">
        <v>8.9</v>
      </c>
      <c r="E1505">
        <f t="shared" si="35"/>
        <v>7.7899999999999997E-2</v>
      </c>
    </row>
    <row r="1506" spans="1:5" ht="30" x14ac:dyDescent="0.25">
      <c r="A1506" s="2" t="s">
        <v>800</v>
      </c>
      <c r="B1506" t="s">
        <v>140</v>
      </c>
      <c r="C1506">
        <v>0.123</v>
      </c>
      <c r="D1506">
        <v>7.44</v>
      </c>
      <c r="E1506">
        <f t="shared" si="35"/>
        <v>0.91510000000000002</v>
      </c>
    </row>
    <row r="1507" spans="1:5" ht="30" x14ac:dyDescent="0.25">
      <c r="A1507" s="2" t="s">
        <v>544</v>
      </c>
      <c r="B1507" t="s">
        <v>135</v>
      </c>
      <c r="C1507">
        <v>0.63446999999999998</v>
      </c>
      <c r="D1507">
        <v>0.6</v>
      </c>
      <c r="E1507">
        <f t="shared" si="35"/>
        <v>0.38069999999999998</v>
      </c>
    </row>
    <row r="1508" spans="1:5" ht="30" x14ac:dyDescent="0.25">
      <c r="A1508" s="2" t="s">
        <v>545</v>
      </c>
      <c r="B1508" t="s">
        <v>135</v>
      </c>
      <c r="C1508">
        <v>0.63446999999999998</v>
      </c>
      <c r="D1508">
        <v>0.7</v>
      </c>
      <c r="E1508">
        <f t="shared" si="35"/>
        <v>0.44409999999999999</v>
      </c>
    </row>
    <row r="1509" spans="1:5" x14ac:dyDescent="0.25">
      <c r="A1509" s="2" t="s">
        <v>546</v>
      </c>
      <c r="B1509" t="s">
        <v>135</v>
      </c>
      <c r="C1509">
        <v>0.63446999999999998</v>
      </c>
      <c r="D1509">
        <v>0.09</v>
      </c>
      <c r="E1509">
        <f t="shared" si="35"/>
        <v>5.7099999999999998E-2</v>
      </c>
    </row>
    <row r="1510" spans="1:5" x14ac:dyDescent="0.25">
      <c r="A1510" s="2" t="s">
        <v>547</v>
      </c>
      <c r="B1510" t="s">
        <v>135</v>
      </c>
      <c r="C1510">
        <v>0.63446999999999998</v>
      </c>
      <c r="D1510">
        <v>0.04</v>
      </c>
      <c r="E1510">
        <f t="shared" si="35"/>
        <v>2.5399999999999999E-2</v>
      </c>
    </row>
    <row r="1511" spans="1:5" x14ac:dyDescent="0.25">
      <c r="A1511" s="2" t="s">
        <v>132</v>
      </c>
      <c r="B1511" t="s">
        <v>9</v>
      </c>
      <c r="C1511" t="s">
        <v>9</v>
      </c>
      <c r="D1511" t="s">
        <v>9</v>
      </c>
      <c r="E1511">
        <f>SUM(E1496:E1510)</f>
        <v>3.7198000000000002</v>
      </c>
    </row>
    <row r="1512" spans="1:5" x14ac:dyDescent="0.25">
      <c r="B1512"/>
      <c r="C1512"/>
      <c r="D1512"/>
      <c r="E1512"/>
    </row>
    <row r="1513" spans="1:5" x14ac:dyDescent="0.25">
      <c r="A1513" s="2" t="s">
        <v>142</v>
      </c>
      <c r="B1513" t="s">
        <v>9</v>
      </c>
      <c r="C1513" t="s">
        <v>9</v>
      </c>
      <c r="D1513" t="s">
        <v>9</v>
      </c>
      <c r="E1513">
        <f>E1493+E1511</f>
        <v>10.112500000000001</v>
      </c>
    </row>
    <row r="1514" spans="1:5" x14ac:dyDescent="0.25">
      <c r="A1514" s="2" t="s">
        <v>143</v>
      </c>
      <c r="B1514" t="s">
        <v>9</v>
      </c>
      <c r="C1514" t="s">
        <v>9</v>
      </c>
      <c r="D1514" s="271">
        <v>0</v>
      </c>
      <c r="E1514">
        <f>ROUND((E1513*D1514),4)</f>
        <v>0</v>
      </c>
    </row>
    <row r="1515" spans="1:5" x14ac:dyDescent="0.25">
      <c r="A1515" s="2" t="s">
        <v>144</v>
      </c>
      <c r="B1515" t="s">
        <v>9</v>
      </c>
      <c r="C1515" t="s">
        <v>9</v>
      </c>
      <c r="D1515" t="s">
        <v>9</v>
      </c>
      <c r="E1515">
        <f>SUM(E1513:E1514)</f>
        <v>10.112500000000001</v>
      </c>
    </row>
    <row r="1516" spans="1:5" x14ac:dyDescent="0.25">
      <c r="B1516"/>
      <c r="C1516"/>
      <c r="D1516"/>
      <c r="E1516"/>
    </row>
    <row r="1517" spans="1:5" x14ac:dyDescent="0.25">
      <c r="A1517" s="2" t="s">
        <v>801</v>
      </c>
      <c r="B1517" t="s">
        <v>438</v>
      </c>
      <c r="C1517"/>
      <c r="D1517"/>
      <c r="E1517"/>
    </row>
    <row r="1518" spans="1:5" ht="45" x14ac:dyDescent="0.25">
      <c r="A1518" s="2" t="s">
        <v>802</v>
      </c>
      <c r="B1518"/>
      <c r="C1518"/>
      <c r="D1518"/>
      <c r="E1518"/>
    </row>
    <row r="1519" spans="1:5" x14ac:dyDescent="0.25">
      <c r="A1519" s="2" t="s">
        <v>145</v>
      </c>
      <c r="B1519"/>
      <c r="C1519"/>
      <c r="D1519"/>
      <c r="E1519"/>
    </row>
    <row r="1520" spans="1:5" x14ac:dyDescent="0.25">
      <c r="B1520"/>
      <c r="C1520"/>
      <c r="D1520"/>
      <c r="E1520"/>
    </row>
    <row r="1521" spans="1:5" x14ac:dyDescent="0.25">
      <c r="A1521" s="2" t="s">
        <v>133</v>
      </c>
      <c r="B1521" t="s">
        <v>127</v>
      </c>
      <c r="C1521" t="s">
        <v>128</v>
      </c>
      <c r="D1521" t="s">
        <v>129</v>
      </c>
      <c r="E1521" t="s">
        <v>130</v>
      </c>
    </row>
    <row r="1522" spans="1:5" x14ac:dyDescent="0.25">
      <c r="A1522" s="2" t="s">
        <v>595</v>
      </c>
      <c r="B1522" t="s">
        <v>135</v>
      </c>
      <c r="C1522">
        <v>1.2946599999999999</v>
      </c>
      <c r="D1522">
        <v>8.6199999999999992</v>
      </c>
      <c r="E1522">
        <f>ROUND((C1522*D1522),4)</f>
        <v>11.16</v>
      </c>
    </row>
    <row r="1523" spans="1:5" x14ac:dyDescent="0.25">
      <c r="A1523" s="2" t="s">
        <v>596</v>
      </c>
      <c r="B1523" t="s">
        <v>135</v>
      </c>
      <c r="C1523">
        <v>1.2946599999999999</v>
      </c>
      <c r="D1523">
        <v>11.48</v>
      </c>
      <c r="E1523">
        <f>ROUND((C1523*D1523),4)</f>
        <v>14.8627</v>
      </c>
    </row>
    <row r="1524" spans="1:5" x14ac:dyDescent="0.25">
      <c r="A1524" s="2" t="s">
        <v>132</v>
      </c>
      <c r="B1524" t="s">
        <v>9</v>
      </c>
      <c r="C1524" t="s">
        <v>9</v>
      </c>
      <c r="D1524" t="s">
        <v>9</v>
      </c>
      <c r="E1524">
        <f>SUM(E1522:E1523)</f>
        <v>26.0227</v>
      </c>
    </row>
    <row r="1525" spans="1:5" x14ac:dyDescent="0.25">
      <c r="B1525"/>
      <c r="C1525"/>
      <c r="D1525"/>
      <c r="E1525"/>
    </row>
    <row r="1526" spans="1:5" x14ac:dyDescent="0.25">
      <c r="A1526" s="2" t="s">
        <v>137</v>
      </c>
      <c r="B1526" t="s">
        <v>127</v>
      </c>
      <c r="C1526" t="s">
        <v>128</v>
      </c>
      <c r="D1526" t="s">
        <v>129</v>
      </c>
      <c r="E1526" t="s">
        <v>130</v>
      </c>
    </row>
    <row r="1527" spans="1:5" x14ac:dyDescent="0.25">
      <c r="A1527" s="2" t="s">
        <v>803</v>
      </c>
      <c r="B1527" t="s">
        <v>141</v>
      </c>
      <c r="C1527">
        <v>2.5049999999999999E-2</v>
      </c>
      <c r="D1527">
        <v>32.79</v>
      </c>
      <c r="E1527">
        <f t="shared" ref="E1527:E1544" si="36">ROUND((C1527*D1527),4)</f>
        <v>0.82140000000000002</v>
      </c>
    </row>
    <row r="1528" spans="1:5" x14ac:dyDescent="0.25">
      <c r="A1528" s="2" t="s">
        <v>531</v>
      </c>
      <c r="B1528" t="s">
        <v>141</v>
      </c>
      <c r="C1528">
        <v>7.5090199999999999E-3</v>
      </c>
      <c r="D1528">
        <v>6.93</v>
      </c>
      <c r="E1528">
        <f t="shared" si="36"/>
        <v>5.1999999999999998E-2</v>
      </c>
    </row>
    <row r="1529" spans="1:5" x14ac:dyDescent="0.25">
      <c r="A1529" s="2" t="s">
        <v>532</v>
      </c>
      <c r="B1529" t="s">
        <v>172</v>
      </c>
      <c r="C1529">
        <v>3.573262E-2</v>
      </c>
      <c r="D1529">
        <v>33.270000000000003</v>
      </c>
      <c r="E1529">
        <f t="shared" si="36"/>
        <v>1.1888000000000001</v>
      </c>
    </row>
    <row r="1530" spans="1:5" x14ac:dyDescent="0.25">
      <c r="A1530" s="2" t="s">
        <v>533</v>
      </c>
      <c r="B1530" t="s">
        <v>141</v>
      </c>
      <c r="C1530">
        <v>3.573262E-2</v>
      </c>
      <c r="D1530">
        <v>27.73</v>
      </c>
      <c r="E1530">
        <f t="shared" si="36"/>
        <v>0.9909</v>
      </c>
    </row>
    <row r="1531" spans="1:5" x14ac:dyDescent="0.25">
      <c r="A1531" s="2" t="s">
        <v>534</v>
      </c>
      <c r="B1531" t="s">
        <v>141</v>
      </c>
      <c r="C1531">
        <v>3.573262E-2</v>
      </c>
      <c r="D1531">
        <v>11.73</v>
      </c>
      <c r="E1531">
        <f t="shared" si="36"/>
        <v>0.41909999999999997</v>
      </c>
    </row>
    <row r="1532" spans="1:5" x14ac:dyDescent="0.25">
      <c r="A1532" s="2" t="s">
        <v>535</v>
      </c>
      <c r="B1532" t="s">
        <v>141</v>
      </c>
      <c r="C1532">
        <v>7.5090199999999999E-3</v>
      </c>
      <c r="D1532">
        <v>93.94</v>
      </c>
      <c r="E1532">
        <f t="shared" si="36"/>
        <v>0.70540000000000003</v>
      </c>
    </row>
    <row r="1533" spans="1:5" ht="30" x14ac:dyDescent="0.25">
      <c r="A1533" s="2" t="s">
        <v>537</v>
      </c>
      <c r="B1533" t="s">
        <v>141</v>
      </c>
      <c r="C1533">
        <v>7.5090199999999999E-3</v>
      </c>
      <c r="D1533">
        <v>16</v>
      </c>
      <c r="E1533">
        <f t="shared" si="36"/>
        <v>0.1201</v>
      </c>
    </row>
    <row r="1534" spans="1:5" x14ac:dyDescent="0.25">
      <c r="A1534" s="2" t="s">
        <v>804</v>
      </c>
      <c r="B1534" t="s">
        <v>141</v>
      </c>
      <c r="C1534">
        <v>1</v>
      </c>
      <c r="D1534">
        <v>4.72</v>
      </c>
      <c r="E1534">
        <f t="shared" si="36"/>
        <v>4.72</v>
      </c>
    </row>
    <row r="1535" spans="1:5" x14ac:dyDescent="0.25">
      <c r="A1535" s="2" t="s">
        <v>805</v>
      </c>
      <c r="B1535" t="s">
        <v>141</v>
      </c>
      <c r="C1535">
        <v>1.18</v>
      </c>
      <c r="D1535">
        <v>0.46</v>
      </c>
      <c r="E1535">
        <f t="shared" si="36"/>
        <v>0.54279999999999995</v>
      </c>
    </row>
    <row r="1536" spans="1:5" ht="30" x14ac:dyDescent="0.25">
      <c r="A1536" s="2" t="s">
        <v>806</v>
      </c>
      <c r="B1536" t="s">
        <v>141</v>
      </c>
      <c r="C1536">
        <v>0.43897000000000003</v>
      </c>
      <c r="D1536">
        <v>0.88</v>
      </c>
      <c r="E1536">
        <f t="shared" si="36"/>
        <v>0.38629999999999998</v>
      </c>
    </row>
    <row r="1537" spans="1:5" x14ac:dyDescent="0.25">
      <c r="A1537" s="2" t="s">
        <v>538</v>
      </c>
      <c r="B1537" t="s">
        <v>172</v>
      </c>
      <c r="C1537">
        <v>3.573262E-2</v>
      </c>
      <c r="D1537">
        <v>8.9</v>
      </c>
      <c r="E1537">
        <f t="shared" si="36"/>
        <v>0.318</v>
      </c>
    </row>
    <row r="1538" spans="1:5" x14ac:dyDescent="0.25">
      <c r="A1538" s="2" t="s">
        <v>807</v>
      </c>
      <c r="B1538" t="s">
        <v>141</v>
      </c>
      <c r="C1538">
        <v>2.8119999999999999E-2</v>
      </c>
      <c r="D1538">
        <v>28.48</v>
      </c>
      <c r="E1538">
        <f t="shared" si="36"/>
        <v>0.80089999999999995</v>
      </c>
    </row>
    <row r="1539" spans="1:5" x14ac:dyDescent="0.25">
      <c r="A1539" s="2" t="s">
        <v>808</v>
      </c>
      <c r="B1539" t="s">
        <v>141</v>
      </c>
      <c r="C1539">
        <v>0.89</v>
      </c>
      <c r="D1539">
        <v>0.85</v>
      </c>
      <c r="E1539">
        <f t="shared" si="36"/>
        <v>0.75649999999999995</v>
      </c>
    </row>
    <row r="1540" spans="1:5" x14ac:dyDescent="0.25">
      <c r="A1540" s="2" t="s">
        <v>809</v>
      </c>
      <c r="B1540" t="s">
        <v>149</v>
      </c>
      <c r="C1540">
        <v>2.27054</v>
      </c>
      <c r="D1540">
        <v>2.25</v>
      </c>
      <c r="E1540">
        <f t="shared" si="36"/>
        <v>5.1086999999999998</v>
      </c>
    </row>
    <row r="1541" spans="1:5" ht="30" x14ac:dyDescent="0.25">
      <c r="A1541" s="2" t="s">
        <v>544</v>
      </c>
      <c r="B1541" t="s">
        <v>135</v>
      </c>
      <c r="C1541">
        <v>2.5893199999999998</v>
      </c>
      <c r="D1541">
        <v>0.6</v>
      </c>
      <c r="E1541">
        <f t="shared" si="36"/>
        <v>1.5536000000000001</v>
      </c>
    </row>
    <row r="1542" spans="1:5" ht="30" x14ac:dyDescent="0.25">
      <c r="A1542" s="2" t="s">
        <v>545</v>
      </c>
      <c r="B1542" t="s">
        <v>135</v>
      </c>
      <c r="C1542">
        <v>2.5893199999999998</v>
      </c>
      <c r="D1542">
        <v>0.7</v>
      </c>
      <c r="E1542">
        <f t="shared" si="36"/>
        <v>1.8125</v>
      </c>
    </row>
    <row r="1543" spans="1:5" x14ac:dyDescent="0.25">
      <c r="A1543" s="2" t="s">
        <v>546</v>
      </c>
      <c r="B1543" t="s">
        <v>135</v>
      </c>
      <c r="C1543">
        <v>2.5893199999999998</v>
      </c>
      <c r="D1543">
        <v>0.09</v>
      </c>
      <c r="E1543">
        <f t="shared" si="36"/>
        <v>0.23300000000000001</v>
      </c>
    </row>
    <row r="1544" spans="1:5" x14ac:dyDescent="0.25">
      <c r="A1544" s="2" t="s">
        <v>547</v>
      </c>
      <c r="B1544" t="s">
        <v>135</v>
      </c>
      <c r="C1544">
        <v>2.5893199999999998</v>
      </c>
      <c r="D1544">
        <v>0.04</v>
      </c>
      <c r="E1544">
        <f t="shared" si="36"/>
        <v>0.1036</v>
      </c>
    </row>
    <row r="1545" spans="1:5" x14ac:dyDescent="0.25">
      <c r="A1545" s="2" t="s">
        <v>132</v>
      </c>
      <c r="B1545" t="s">
        <v>9</v>
      </c>
      <c r="C1545" t="s">
        <v>9</v>
      </c>
      <c r="D1545" t="s">
        <v>9</v>
      </c>
      <c r="E1545">
        <f>SUM(E1527:E1544)</f>
        <v>20.633599999999998</v>
      </c>
    </row>
    <row r="1546" spans="1:5" x14ac:dyDescent="0.25">
      <c r="B1546"/>
      <c r="C1546"/>
      <c r="D1546"/>
      <c r="E1546"/>
    </row>
    <row r="1547" spans="1:5" x14ac:dyDescent="0.25">
      <c r="A1547" s="2" t="s">
        <v>142</v>
      </c>
      <c r="B1547" t="s">
        <v>9</v>
      </c>
      <c r="C1547" t="s">
        <v>9</v>
      </c>
      <c r="D1547" t="s">
        <v>9</v>
      </c>
      <c r="E1547">
        <f>E1524+E1545</f>
        <v>46.656300000000002</v>
      </c>
    </row>
    <row r="1548" spans="1:5" x14ac:dyDescent="0.25">
      <c r="A1548" s="2" t="s">
        <v>143</v>
      </c>
      <c r="B1548" t="s">
        <v>9</v>
      </c>
      <c r="C1548" t="s">
        <v>9</v>
      </c>
      <c r="D1548" s="271">
        <v>0</v>
      </c>
      <c r="E1548">
        <f>ROUND((E1547*D1548),4)</f>
        <v>0</v>
      </c>
    </row>
    <row r="1549" spans="1:5" x14ac:dyDescent="0.25">
      <c r="A1549" s="2" t="s">
        <v>144</v>
      </c>
      <c r="B1549" t="s">
        <v>9</v>
      </c>
      <c r="C1549" t="s">
        <v>9</v>
      </c>
      <c r="D1549" t="s">
        <v>9</v>
      </c>
      <c r="E1549">
        <f>SUM(E1547:E1548)</f>
        <v>46.656300000000002</v>
      </c>
    </row>
    <row r="1550" spans="1:5" x14ac:dyDescent="0.25">
      <c r="B1550"/>
      <c r="C1550"/>
      <c r="D1550"/>
      <c r="E1550"/>
    </row>
    <row r="1551" spans="1:5" x14ac:dyDescent="0.25">
      <c r="A1551" s="2" t="s">
        <v>810</v>
      </c>
      <c r="B1551" t="s">
        <v>441</v>
      </c>
      <c r="C1551"/>
      <c r="D1551"/>
      <c r="E1551"/>
    </row>
    <row r="1552" spans="1:5" ht="45" x14ac:dyDescent="0.25">
      <c r="A1552" s="2" t="s">
        <v>811</v>
      </c>
      <c r="B1552"/>
      <c r="C1552"/>
      <c r="D1552"/>
      <c r="E1552"/>
    </row>
    <row r="1553" spans="1:5" x14ac:dyDescent="0.25">
      <c r="A1553" s="2" t="s">
        <v>145</v>
      </c>
      <c r="B1553"/>
      <c r="C1553"/>
      <c r="D1553"/>
      <c r="E1553"/>
    </row>
    <row r="1554" spans="1:5" x14ac:dyDescent="0.25">
      <c r="B1554"/>
      <c r="C1554"/>
      <c r="D1554"/>
      <c r="E1554"/>
    </row>
    <row r="1555" spans="1:5" x14ac:dyDescent="0.25">
      <c r="A1555" s="2" t="s">
        <v>133</v>
      </c>
      <c r="B1555" t="s">
        <v>127</v>
      </c>
      <c r="C1555" t="s">
        <v>128</v>
      </c>
      <c r="D1555" t="s">
        <v>129</v>
      </c>
      <c r="E1555" t="s">
        <v>130</v>
      </c>
    </row>
    <row r="1556" spans="1:5" x14ac:dyDescent="0.25">
      <c r="A1556" s="2" t="s">
        <v>595</v>
      </c>
      <c r="B1556" t="s">
        <v>135</v>
      </c>
      <c r="C1556">
        <v>7.0000000000000007E-2</v>
      </c>
      <c r="D1556">
        <v>8.6199999999999992</v>
      </c>
      <c r="E1556">
        <f>ROUND((C1556*D1556),4)</f>
        <v>0.60340000000000005</v>
      </c>
    </row>
    <row r="1557" spans="1:5" x14ac:dyDescent="0.25">
      <c r="A1557" s="2" t="s">
        <v>596</v>
      </c>
      <c r="B1557" t="s">
        <v>135</v>
      </c>
      <c r="C1557">
        <v>7.0000000000000007E-2</v>
      </c>
      <c r="D1557">
        <v>11.48</v>
      </c>
      <c r="E1557">
        <f>ROUND((C1557*D1557),4)</f>
        <v>0.80359999999999998</v>
      </c>
    </row>
    <row r="1558" spans="1:5" x14ac:dyDescent="0.25">
      <c r="A1558" s="2" t="s">
        <v>132</v>
      </c>
      <c r="B1558" t="s">
        <v>9</v>
      </c>
      <c r="C1558" t="s">
        <v>9</v>
      </c>
      <c r="D1558" t="s">
        <v>9</v>
      </c>
      <c r="E1558">
        <f>SUM(E1556:E1557)</f>
        <v>1.407</v>
      </c>
    </row>
    <row r="1559" spans="1:5" x14ac:dyDescent="0.25">
      <c r="B1559"/>
      <c r="C1559"/>
      <c r="D1559"/>
      <c r="E1559"/>
    </row>
    <row r="1560" spans="1:5" x14ac:dyDescent="0.25">
      <c r="A1560" s="2" t="s">
        <v>137</v>
      </c>
      <c r="B1560" t="s">
        <v>127</v>
      </c>
      <c r="C1560" t="s">
        <v>128</v>
      </c>
      <c r="D1560" t="s">
        <v>129</v>
      </c>
      <c r="E1560" t="s">
        <v>130</v>
      </c>
    </row>
    <row r="1561" spans="1:5" x14ac:dyDescent="0.25">
      <c r="A1561" s="2" t="s">
        <v>803</v>
      </c>
      <c r="B1561" t="s">
        <v>141</v>
      </c>
      <c r="C1561">
        <v>4.8999999999999998E-3</v>
      </c>
      <c r="D1561">
        <v>32.79</v>
      </c>
      <c r="E1561">
        <f t="shared" ref="E1561:E1575" si="37">ROUND((C1561*D1561),4)</f>
        <v>0.16070000000000001</v>
      </c>
    </row>
    <row r="1562" spans="1:5" x14ac:dyDescent="0.25">
      <c r="A1562" s="2" t="s">
        <v>531</v>
      </c>
      <c r="B1562" t="s">
        <v>141</v>
      </c>
      <c r="C1562">
        <v>4.06E-4</v>
      </c>
      <c r="D1562">
        <v>6.93</v>
      </c>
      <c r="E1562">
        <f t="shared" si="37"/>
        <v>2.8E-3</v>
      </c>
    </row>
    <row r="1563" spans="1:5" x14ac:dyDescent="0.25">
      <c r="A1563" s="2" t="s">
        <v>532</v>
      </c>
      <c r="B1563" t="s">
        <v>172</v>
      </c>
      <c r="C1563">
        <v>1.9319999999999999E-3</v>
      </c>
      <c r="D1563">
        <v>33.270000000000003</v>
      </c>
      <c r="E1563">
        <f t="shared" si="37"/>
        <v>6.4299999999999996E-2</v>
      </c>
    </row>
    <row r="1564" spans="1:5" x14ac:dyDescent="0.25">
      <c r="A1564" s="2" t="s">
        <v>533</v>
      </c>
      <c r="B1564" t="s">
        <v>141</v>
      </c>
      <c r="C1564">
        <v>1.9319999999999999E-3</v>
      </c>
      <c r="D1564">
        <v>27.73</v>
      </c>
      <c r="E1564">
        <f t="shared" si="37"/>
        <v>5.3600000000000002E-2</v>
      </c>
    </row>
    <row r="1565" spans="1:5" x14ac:dyDescent="0.25">
      <c r="A1565" s="2" t="s">
        <v>534</v>
      </c>
      <c r="B1565" t="s">
        <v>141</v>
      </c>
      <c r="C1565">
        <v>1.9319999999999999E-3</v>
      </c>
      <c r="D1565">
        <v>11.73</v>
      </c>
      <c r="E1565">
        <f t="shared" si="37"/>
        <v>2.2700000000000001E-2</v>
      </c>
    </row>
    <row r="1566" spans="1:5" x14ac:dyDescent="0.25">
      <c r="A1566" s="2" t="s">
        <v>535</v>
      </c>
      <c r="B1566" t="s">
        <v>141</v>
      </c>
      <c r="C1566">
        <v>4.06E-4</v>
      </c>
      <c r="D1566">
        <v>93.94</v>
      </c>
      <c r="E1566">
        <f t="shared" si="37"/>
        <v>3.8100000000000002E-2</v>
      </c>
    </row>
    <row r="1567" spans="1:5" ht="30" x14ac:dyDescent="0.25">
      <c r="A1567" s="2" t="s">
        <v>537</v>
      </c>
      <c r="B1567" t="s">
        <v>141</v>
      </c>
      <c r="C1567">
        <v>4.06E-4</v>
      </c>
      <c r="D1567">
        <v>16</v>
      </c>
      <c r="E1567">
        <f t="shared" si="37"/>
        <v>6.4999999999999997E-3</v>
      </c>
    </row>
    <row r="1568" spans="1:5" ht="30" x14ac:dyDescent="0.25">
      <c r="A1568" s="2" t="s">
        <v>806</v>
      </c>
      <c r="B1568" t="s">
        <v>141</v>
      </c>
      <c r="C1568">
        <v>1.7000000000000001E-2</v>
      </c>
      <c r="D1568">
        <v>0.88</v>
      </c>
      <c r="E1568">
        <f t="shared" si="37"/>
        <v>1.4999999999999999E-2</v>
      </c>
    </row>
    <row r="1569" spans="1:5" x14ac:dyDescent="0.25">
      <c r="A1569" s="2" t="s">
        <v>538</v>
      </c>
      <c r="B1569" t="s">
        <v>172</v>
      </c>
      <c r="C1569">
        <v>1.9319999999999999E-3</v>
      </c>
      <c r="D1569">
        <v>8.9</v>
      </c>
      <c r="E1569">
        <f t="shared" si="37"/>
        <v>1.72E-2</v>
      </c>
    </row>
    <row r="1570" spans="1:5" ht="30" x14ac:dyDescent="0.25">
      <c r="A1570" s="2" t="s">
        <v>812</v>
      </c>
      <c r="B1570" t="s">
        <v>141</v>
      </c>
      <c r="C1570">
        <v>1</v>
      </c>
      <c r="D1570">
        <v>4.32</v>
      </c>
      <c r="E1570">
        <f t="shared" si="37"/>
        <v>4.32</v>
      </c>
    </row>
    <row r="1571" spans="1:5" x14ac:dyDescent="0.25">
      <c r="A1571" s="2" t="s">
        <v>807</v>
      </c>
      <c r="B1571" t="s">
        <v>141</v>
      </c>
      <c r="C1571">
        <v>7.4999999999999997E-3</v>
      </c>
      <c r="D1571">
        <v>28.48</v>
      </c>
      <c r="E1571">
        <f t="shared" si="37"/>
        <v>0.21360000000000001</v>
      </c>
    </row>
    <row r="1572" spans="1:5" ht="30" x14ac:dyDescent="0.25">
      <c r="A1572" s="2" t="s">
        <v>544</v>
      </c>
      <c r="B1572" t="s">
        <v>135</v>
      </c>
      <c r="C1572">
        <v>0.14000000000000001</v>
      </c>
      <c r="D1572">
        <v>0.6</v>
      </c>
      <c r="E1572">
        <f t="shared" si="37"/>
        <v>8.4000000000000005E-2</v>
      </c>
    </row>
    <row r="1573" spans="1:5" ht="30" x14ac:dyDescent="0.25">
      <c r="A1573" s="2" t="s">
        <v>545</v>
      </c>
      <c r="B1573" t="s">
        <v>135</v>
      </c>
      <c r="C1573">
        <v>0.14000000000000001</v>
      </c>
      <c r="D1573">
        <v>0.7</v>
      </c>
      <c r="E1573">
        <f t="shared" si="37"/>
        <v>9.8000000000000004E-2</v>
      </c>
    </row>
    <row r="1574" spans="1:5" x14ac:dyDescent="0.25">
      <c r="A1574" s="2" t="s">
        <v>546</v>
      </c>
      <c r="B1574" t="s">
        <v>135</v>
      </c>
      <c r="C1574">
        <v>0.14000000000000001</v>
      </c>
      <c r="D1574">
        <v>0.09</v>
      </c>
      <c r="E1574">
        <f t="shared" si="37"/>
        <v>1.26E-2</v>
      </c>
    </row>
    <row r="1575" spans="1:5" x14ac:dyDescent="0.25">
      <c r="A1575" s="2" t="s">
        <v>547</v>
      </c>
      <c r="B1575" t="s">
        <v>135</v>
      </c>
      <c r="C1575">
        <v>0.14000000000000001</v>
      </c>
      <c r="D1575">
        <v>0.04</v>
      </c>
      <c r="E1575">
        <f t="shared" si="37"/>
        <v>5.5999999999999999E-3</v>
      </c>
    </row>
    <row r="1576" spans="1:5" x14ac:dyDescent="0.25">
      <c r="A1576" s="2" t="s">
        <v>132</v>
      </c>
      <c r="B1576" t="s">
        <v>9</v>
      </c>
      <c r="C1576" t="s">
        <v>9</v>
      </c>
      <c r="D1576" t="s">
        <v>9</v>
      </c>
      <c r="E1576">
        <f>SUM(E1561:E1575)</f>
        <v>5.1147</v>
      </c>
    </row>
    <row r="1577" spans="1:5" x14ac:dyDescent="0.25">
      <c r="B1577"/>
      <c r="C1577"/>
      <c r="D1577"/>
      <c r="E1577"/>
    </row>
    <row r="1578" spans="1:5" x14ac:dyDescent="0.25">
      <c r="A1578" s="2" t="s">
        <v>142</v>
      </c>
      <c r="B1578" t="s">
        <v>9</v>
      </c>
      <c r="C1578" t="s">
        <v>9</v>
      </c>
      <c r="D1578" t="s">
        <v>9</v>
      </c>
      <c r="E1578">
        <f>E1558+E1576</f>
        <v>6.5217000000000001</v>
      </c>
    </row>
    <row r="1579" spans="1:5" x14ac:dyDescent="0.25">
      <c r="A1579" s="2" t="s">
        <v>143</v>
      </c>
      <c r="B1579" t="s">
        <v>9</v>
      </c>
      <c r="C1579" t="s">
        <v>9</v>
      </c>
      <c r="D1579" s="271">
        <v>0</v>
      </c>
      <c r="E1579">
        <f>ROUND((E1578*D1579),4)</f>
        <v>0</v>
      </c>
    </row>
    <row r="1580" spans="1:5" x14ac:dyDescent="0.25">
      <c r="A1580" s="2" t="s">
        <v>144</v>
      </c>
      <c r="B1580" t="s">
        <v>9</v>
      </c>
      <c r="C1580" t="s">
        <v>9</v>
      </c>
      <c r="D1580" t="s">
        <v>9</v>
      </c>
      <c r="E1580">
        <f>SUM(E1578:E1579)</f>
        <v>6.5217000000000001</v>
      </c>
    </row>
    <row r="1581" spans="1:5" x14ac:dyDescent="0.25">
      <c r="B1581"/>
      <c r="C1581"/>
      <c r="D1581"/>
      <c r="E1581"/>
    </row>
    <row r="1582" spans="1:5" x14ac:dyDescent="0.25">
      <c r="A1582" s="2" t="s">
        <v>813</v>
      </c>
      <c r="B1582" t="s">
        <v>55</v>
      </c>
      <c r="C1582"/>
      <c r="D1582"/>
      <c r="E1582"/>
    </row>
    <row r="1583" spans="1:5" x14ac:dyDescent="0.25">
      <c r="A1583" s="2" t="s">
        <v>814</v>
      </c>
      <c r="B1583"/>
      <c r="C1583"/>
      <c r="D1583"/>
      <c r="E1583"/>
    </row>
    <row r="1584" spans="1:5" x14ac:dyDescent="0.25">
      <c r="A1584" s="2" t="s">
        <v>147</v>
      </c>
      <c r="B1584"/>
      <c r="C1584"/>
      <c r="D1584"/>
      <c r="E1584"/>
    </row>
    <row r="1585" spans="1:5" x14ac:dyDescent="0.25">
      <c r="B1585"/>
      <c r="C1585"/>
      <c r="D1585"/>
      <c r="E1585"/>
    </row>
    <row r="1586" spans="1:5" x14ac:dyDescent="0.25">
      <c r="A1586" s="2" t="s">
        <v>133</v>
      </c>
      <c r="B1586" t="s">
        <v>127</v>
      </c>
      <c r="C1586" t="s">
        <v>128</v>
      </c>
      <c r="D1586" t="s">
        <v>129</v>
      </c>
      <c r="E1586" t="s">
        <v>130</v>
      </c>
    </row>
    <row r="1587" spans="1:5" x14ac:dyDescent="0.25">
      <c r="A1587" s="2" t="s">
        <v>683</v>
      </c>
      <c r="B1587" t="s">
        <v>135</v>
      </c>
      <c r="C1587">
        <v>2.5000000000000001E-2</v>
      </c>
      <c r="D1587">
        <v>11.48</v>
      </c>
      <c r="E1587">
        <f>ROUND((C1587*D1587),4)</f>
        <v>0.28699999999999998</v>
      </c>
    </row>
    <row r="1588" spans="1:5" x14ac:dyDescent="0.25">
      <c r="A1588" s="2" t="s">
        <v>529</v>
      </c>
      <c r="B1588" t="s">
        <v>135</v>
      </c>
      <c r="C1588">
        <v>0.18</v>
      </c>
      <c r="D1588">
        <v>7.68</v>
      </c>
      <c r="E1588">
        <f>ROUND((C1588*D1588),4)</f>
        <v>1.3824000000000001</v>
      </c>
    </row>
    <row r="1589" spans="1:5" x14ac:dyDescent="0.25">
      <c r="A1589" s="2" t="s">
        <v>132</v>
      </c>
      <c r="B1589" t="s">
        <v>9</v>
      </c>
      <c r="C1589" t="s">
        <v>9</v>
      </c>
      <c r="D1589" t="s">
        <v>9</v>
      </c>
      <c r="E1589">
        <f>SUM(E1587:E1588)</f>
        <v>1.6694</v>
      </c>
    </row>
    <row r="1590" spans="1:5" x14ac:dyDescent="0.25">
      <c r="B1590"/>
      <c r="C1590"/>
      <c r="D1590"/>
      <c r="E1590"/>
    </row>
    <row r="1591" spans="1:5" x14ac:dyDescent="0.25">
      <c r="A1591" s="2" t="s">
        <v>137</v>
      </c>
      <c r="B1591" t="s">
        <v>127</v>
      </c>
      <c r="C1591" t="s">
        <v>128</v>
      </c>
      <c r="D1591" t="s">
        <v>129</v>
      </c>
      <c r="E1591" t="s">
        <v>130</v>
      </c>
    </row>
    <row r="1592" spans="1:5" x14ac:dyDescent="0.25">
      <c r="A1592" s="2" t="s">
        <v>531</v>
      </c>
      <c r="B1592" t="s">
        <v>141</v>
      </c>
      <c r="C1592">
        <v>5.9449999999999998E-4</v>
      </c>
      <c r="D1592">
        <v>6.93</v>
      </c>
      <c r="E1592">
        <f t="shared" ref="E1592:E1602" si="38">ROUND((C1592*D1592),4)</f>
        <v>4.1000000000000003E-3</v>
      </c>
    </row>
    <row r="1593" spans="1:5" x14ac:dyDescent="0.25">
      <c r="A1593" s="2" t="s">
        <v>532</v>
      </c>
      <c r="B1593" t="s">
        <v>172</v>
      </c>
      <c r="C1593">
        <v>2.8289999999999999E-3</v>
      </c>
      <c r="D1593">
        <v>33.270000000000003</v>
      </c>
      <c r="E1593">
        <f t="shared" si="38"/>
        <v>9.4100000000000003E-2</v>
      </c>
    </row>
    <row r="1594" spans="1:5" x14ac:dyDescent="0.25">
      <c r="A1594" s="2" t="s">
        <v>533</v>
      </c>
      <c r="B1594" t="s">
        <v>141</v>
      </c>
      <c r="C1594">
        <v>2.8289999999999999E-3</v>
      </c>
      <c r="D1594">
        <v>27.73</v>
      </c>
      <c r="E1594">
        <f t="shared" si="38"/>
        <v>7.8399999999999997E-2</v>
      </c>
    </row>
    <row r="1595" spans="1:5" x14ac:dyDescent="0.25">
      <c r="A1595" s="2" t="s">
        <v>534</v>
      </c>
      <c r="B1595" t="s">
        <v>141</v>
      </c>
      <c r="C1595">
        <v>2.8289999999999999E-3</v>
      </c>
      <c r="D1595">
        <v>11.73</v>
      </c>
      <c r="E1595">
        <f t="shared" si="38"/>
        <v>3.32E-2</v>
      </c>
    </row>
    <row r="1596" spans="1:5" x14ac:dyDescent="0.25">
      <c r="A1596" s="2" t="s">
        <v>535</v>
      </c>
      <c r="B1596" t="s">
        <v>141</v>
      </c>
      <c r="C1596">
        <v>5.9449999999999998E-4</v>
      </c>
      <c r="D1596">
        <v>93.94</v>
      </c>
      <c r="E1596">
        <f t="shared" si="38"/>
        <v>5.5800000000000002E-2</v>
      </c>
    </row>
    <row r="1597" spans="1:5" ht="30" x14ac:dyDescent="0.25">
      <c r="A1597" s="2" t="s">
        <v>537</v>
      </c>
      <c r="B1597" t="s">
        <v>141</v>
      </c>
      <c r="C1597">
        <v>5.9449999999999998E-4</v>
      </c>
      <c r="D1597">
        <v>16</v>
      </c>
      <c r="E1597">
        <f t="shared" si="38"/>
        <v>9.4999999999999998E-3</v>
      </c>
    </row>
    <row r="1598" spans="1:5" x14ac:dyDescent="0.25">
      <c r="A1598" s="2" t="s">
        <v>538</v>
      </c>
      <c r="B1598" t="s">
        <v>172</v>
      </c>
      <c r="C1598">
        <v>2.8289999999999999E-3</v>
      </c>
      <c r="D1598">
        <v>8.9</v>
      </c>
      <c r="E1598">
        <f t="shared" si="38"/>
        <v>2.52E-2</v>
      </c>
    </row>
    <row r="1599" spans="1:5" ht="30" x14ac:dyDescent="0.25">
      <c r="A1599" s="2" t="s">
        <v>544</v>
      </c>
      <c r="B1599" t="s">
        <v>135</v>
      </c>
      <c r="C1599">
        <v>0.20499999999999999</v>
      </c>
      <c r="D1599">
        <v>0.6</v>
      </c>
      <c r="E1599">
        <f t="shared" si="38"/>
        <v>0.123</v>
      </c>
    </row>
    <row r="1600" spans="1:5" ht="30" x14ac:dyDescent="0.25">
      <c r="A1600" s="2" t="s">
        <v>545</v>
      </c>
      <c r="B1600" t="s">
        <v>135</v>
      </c>
      <c r="C1600">
        <v>0.20499999999999999</v>
      </c>
      <c r="D1600">
        <v>0.7</v>
      </c>
      <c r="E1600">
        <f t="shared" si="38"/>
        <v>0.14349999999999999</v>
      </c>
    </row>
    <row r="1601" spans="1:5" x14ac:dyDescent="0.25">
      <c r="A1601" s="2" t="s">
        <v>546</v>
      </c>
      <c r="B1601" t="s">
        <v>135</v>
      </c>
      <c r="C1601">
        <v>0.20499999999999999</v>
      </c>
      <c r="D1601">
        <v>0.09</v>
      </c>
      <c r="E1601">
        <f t="shared" si="38"/>
        <v>1.8499999999999999E-2</v>
      </c>
    </row>
    <row r="1602" spans="1:5" x14ac:dyDescent="0.25">
      <c r="A1602" s="2" t="s">
        <v>547</v>
      </c>
      <c r="B1602" t="s">
        <v>135</v>
      </c>
      <c r="C1602">
        <v>0.20499999999999999</v>
      </c>
      <c r="D1602">
        <v>0.04</v>
      </c>
      <c r="E1602">
        <f t="shared" si="38"/>
        <v>8.2000000000000007E-3</v>
      </c>
    </row>
    <row r="1603" spans="1:5" x14ac:dyDescent="0.25">
      <c r="A1603" s="2" t="s">
        <v>132</v>
      </c>
      <c r="B1603" t="s">
        <v>9</v>
      </c>
      <c r="C1603" t="s">
        <v>9</v>
      </c>
      <c r="D1603" t="s">
        <v>9</v>
      </c>
      <c r="E1603">
        <f>SUM(E1592:E1602)</f>
        <v>0.59349999999999992</v>
      </c>
    </row>
    <row r="1604" spans="1:5" x14ac:dyDescent="0.25">
      <c r="B1604"/>
      <c r="C1604"/>
      <c r="D1604"/>
      <c r="E1604"/>
    </row>
    <row r="1605" spans="1:5" x14ac:dyDescent="0.25">
      <c r="A1605" s="2" t="s">
        <v>142</v>
      </c>
      <c r="B1605" t="s">
        <v>9</v>
      </c>
      <c r="C1605" t="s">
        <v>9</v>
      </c>
      <c r="D1605" t="s">
        <v>9</v>
      </c>
      <c r="E1605">
        <f>E1589+E1603</f>
        <v>2.2629000000000001</v>
      </c>
    </row>
    <row r="1606" spans="1:5" x14ac:dyDescent="0.25">
      <c r="A1606" s="2" t="s">
        <v>143</v>
      </c>
      <c r="B1606" t="s">
        <v>9</v>
      </c>
      <c r="C1606" t="s">
        <v>9</v>
      </c>
      <c r="D1606" s="271">
        <v>0</v>
      </c>
      <c r="E1606">
        <f>ROUND((E1605*D1606),4)</f>
        <v>0</v>
      </c>
    </row>
    <row r="1607" spans="1:5" x14ac:dyDescent="0.25">
      <c r="A1607" s="2" t="s">
        <v>144</v>
      </c>
      <c r="B1607" t="s">
        <v>9</v>
      </c>
      <c r="C1607" t="s">
        <v>9</v>
      </c>
      <c r="D1607" t="s">
        <v>9</v>
      </c>
      <c r="E1607">
        <f>SUM(E1605:E1606)</f>
        <v>2.2629000000000001</v>
      </c>
    </row>
    <row r="1608" spans="1:5" x14ac:dyDescent="0.25">
      <c r="B1608"/>
      <c r="C1608"/>
      <c r="D1608"/>
      <c r="E1608"/>
    </row>
    <row r="1609" spans="1:5" x14ac:dyDescent="0.25">
      <c r="A1609" s="2" t="s">
        <v>815</v>
      </c>
      <c r="B1609" t="s">
        <v>451</v>
      </c>
      <c r="C1609"/>
      <c r="D1609"/>
      <c r="E1609"/>
    </row>
    <row r="1610" spans="1:5" ht="30" x14ac:dyDescent="0.25">
      <c r="A1610" s="2" t="s">
        <v>816</v>
      </c>
      <c r="B1610"/>
      <c r="C1610"/>
      <c r="D1610"/>
      <c r="E1610"/>
    </row>
    <row r="1611" spans="1:5" x14ac:dyDescent="0.25">
      <c r="A1611" s="2" t="s">
        <v>147</v>
      </c>
      <c r="B1611"/>
      <c r="C1611"/>
      <c r="D1611"/>
      <c r="E1611"/>
    </row>
    <row r="1612" spans="1:5" x14ac:dyDescent="0.25">
      <c r="B1612"/>
      <c r="C1612"/>
      <c r="D1612"/>
      <c r="E1612"/>
    </row>
    <row r="1613" spans="1:5" x14ac:dyDescent="0.25">
      <c r="A1613" s="2" t="s">
        <v>137</v>
      </c>
      <c r="B1613" t="s">
        <v>127</v>
      </c>
      <c r="C1613" t="s">
        <v>128</v>
      </c>
      <c r="D1613" t="s">
        <v>129</v>
      </c>
      <c r="E1613" t="s">
        <v>130</v>
      </c>
    </row>
    <row r="1614" spans="1:5" ht="30" x14ac:dyDescent="0.25">
      <c r="A1614" s="2" t="s">
        <v>817</v>
      </c>
      <c r="B1614" t="s">
        <v>149</v>
      </c>
      <c r="C1614">
        <v>1</v>
      </c>
      <c r="D1614">
        <v>26.98</v>
      </c>
      <c r="E1614">
        <f>ROUND((C1614*D1614),4)</f>
        <v>26.98</v>
      </c>
    </row>
    <row r="1615" spans="1:5" x14ac:dyDescent="0.25">
      <c r="A1615" s="2" t="s">
        <v>132</v>
      </c>
      <c r="B1615" t="s">
        <v>9</v>
      </c>
      <c r="C1615" t="s">
        <v>9</v>
      </c>
      <c r="D1615" t="s">
        <v>9</v>
      </c>
      <c r="E1615">
        <f>SUM(E1614:E1614)</f>
        <v>26.98</v>
      </c>
    </row>
    <row r="1616" spans="1:5" x14ac:dyDescent="0.25">
      <c r="B1616"/>
      <c r="C1616"/>
      <c r="D1616"/>
      <c r="E1616"/>
    </row>
    <row r="1617" spans="1:5" x14ac:dyDescent="0.25">
      <c r="A1617" s="2" t="s">
        <v>142</v>
      </c>
      <c r="B1617" t="s">
        <v>9</v>
      </c>
      <c r="C1617" t="s">
        <v>9</v>
      </c>
      <c r="D1617" t="s">
        <v>9</v>
      </c>
      <c r="E1617">
        <f>E1615</f>
        <v>26.98</v>
      </c>
    </row>
    <row r="1618" spans="1:5" x14ac:dyDescent="0.25">
      <c r="A1618" s="2" t="s">
        <v>143</v>
      </c>
      <c r="B1618" t="s">
        <v>9</v>
      </c>
      <c r="C1618" t="s">
        <v>9</v>
      </c>
      <c r="D1618" s="271">
        <v>0</v>
      </c>
      <c r="E1618">
        <f>ROUND((E1617*D1618),4)</f>
        <v>0</v>
      </c>
    </row>
    <row r="1619" spans="1:5" x14ac:dyDescent="0.25">
      <c r="A1619" s="2" t="s">
        <v>144</v>
      </c>
      <c r="B1619" t="s">
        <v>9</v>
      </c>
      <c r="C1619" t="s">
        <v>9</v>
      </c>
      <c r="D1619" t="s">
        <v>9</v>
      </c>
      <c r="E1619">
        <f>SUM(E1617:E1618)</f>
        <v>26.98</v>
      </c>
    </row>
    <row r="1620" spans="1:5" x14ac:dyDescent="0.25">
      <c r="B1620"/>
      <c r="C1620"/>
      <c r="D1620"/>
      <c r="E1620"/>
    </row>
    <row r="1621" spans="1:5" x14ac:dyDescent="0.25">
      <c r="A1621" s="2" t="s">
        <v>818</v>
      </c>
      <c r="B1621" t="s">
        <v>455</v>
      </c>
      <c r="C1621"/>
      <c r="D1621"/>
      <c r="E1621"/>
    </row>
    <row r="1622" spans="1:5" ht="30" x14ac:dyDescent="0.25">
      <c r="A1622" s="2" t="s">
        <v>819</v>
      </c>
      <c r="B1622"/>
      <c r="C1622"/>
      <c r="D1622"/>
      <c r="E1622"/>
    </row>
    <row r="1623" spans="1:5" x14ac:dyDescent="0.25">
      <c r="A1623" s="2" t="s">
        <v>155</v>
      </c>
      <c r="B1623"/>
      <c r="C1623"/>
      <c r="D1623"/>
      <c r="E1623"/>
    </row>
    <row r="1624" spans="1:5" x14ac:dyDescent="0.25">
      <c r="B1624"/>
      <c r="C1624"/>
      <c r="D1624"/>
      <c r="E1624"/>
    </row>
    <row r="1625" spans="1:5" x14ac:dyDescent="0.25">
      <c r="A1625" s="2" t="s">
        <v>137</v>
      </c>
      <c r="B1625" t="s">
        <v>127</v>
      </c>
      <c r="C1625" t="s">
        <v>128</v>
      </c>
      <c r="D1625" t="s">
        <v>129</v>
      </c>
      <c r="E1625" t="s">
        <v>130</v>
      </c>
    </row>
    <row r="1626" spans="1:5" ht="30" x14ac:dyDescent="0.25">
      <c r="A1626" s="2" t="s">
        <v>820</v>
      </c>
      <c r="B1626" t="s">
        <v>140</v>
      </c>
      <c r="C1626">
        <v>1</v>
      </c>
      <c r="D1626">
        <v>252.89</v>
      </c>
      <c r="E1626">
        <f>ROUND((C1626*D1626),4)</f>
        <v>252.89</v>
      </c>
    </row>
    <row r="1627" spans="1:5" x14ac:dyDescent="0.25">
      <c r="A1627" s="2" t="s">
        <v>132</v>
      </c>
      <c r="B1627" t="s">
        <v>9</v>
      </c>
      <c r="C1627" t="s">
        <v>9</v>
      </c>
      <c r="D1627" t="s">
        <v>9</v>
      </c>
      <c r="E1627">
        <f>SUM(E1626:E1626)</f>
        <v>252.89</v>
      </c>
    </row>
    <row r="1628" spans="1:5" x14ac:dyDescent="0.25">
      <c r="B1628"/>
      <c r="C1628"/>
      <c r="D1628"/>
      <c r="E1628"/>
    </row>
    <row r="1629" spans="1:5" x14ac:dyDescent="0.25">
      <c r="A1629" s="2" t="s">
        <v>142</v>
      </c>
      <c r="B1629" t="s">
        <v>9</v>
      </c>
      <c r="C1629" t="s">
        <v>9</v>
      </c>
      <c r="D1629" t="s">
        <v>9</v>
      </c>
      <c r="E1629">
        <f>E1627</f>
        <v>252.89</v>
      </c>
    </row>
    <row r="1630" spans="1:5" x14ac:dyDescent="0.25">
      <c r="A1630" s="2" t="s">
        <v>143</v>
      </c>
      <c r="B1630" t="s">
        <v>9</v>
      </c>
      <c r="C1630" t="s">
        <v>9</v>
      </c>
      <c r="D1630" s="271">
        <v>0</v>
      </c>
      <c r="E1630">
        <f>ROUND((E1629*D1630),4)</f>
        <v>0</v>
      </c>
    </row>
    <row r="1631" spans="1:5" x14ac:dyDescent="0.25">
      <c r="A1631" s="2" t="s">
        <v>144</v>
      </c>
      <c r="B1631" t="s">
        <v>9</v>
      </c>
      <c r="C1631" t="s">
        <v>9</v>
      </c>
      <c r="D1631" t="s">
        <v>9</v>
      </c>
      <c r="E1631">
        <f>SUM(E1629:E1630)</f>
        <v>252.89</v>
      </c>
    </row>
    <row r="1632" spans="1:5" x14ac:dyDescent="0.25">
      <c r="B1632"/>
      <c r="C1632"/>
      <c r="D1632"/>
      <c r="E1632"/>
    </row>
    <row r="1633" spans="1:5" x14ac:dyDescent="0.25">
      <c r="A1633" s="2" t="s">
        <v>821</v>
      </c>
      <c r="B1633" t="s">
        <v>60</v>
      </c>
      <c r="C1633"/>
      <c r="D1633"/>
      <c r="E1633"/>
    </row>
    <row r="1634" spans="1:5" ht="30" x14ac:dyDescent="0.25">
      <c r="A1634" s="2" t="s">
        <v>822</v>
      </c>
      <c r="B1634"/>
      <c r="C1634"/>
      <c r="D1634"/>
      <c r="E1634"/>
    </row>
    <row r="1635" spans="1:5" x14ac:dyDescent="0.25">
      <c r="A1635" s="2" t="s">
        <v>155</v>
      </c>
      <c r="B1635"/>
      <c r="C1635"/>
      <c r="D1635"/>
      <c r="E1635"/>
    </row>
    <row r="1636" spans="1:5" x14ac:dyDescent="0.25">
      <c r="B1636"/>
      <c r="C1636"/>
      <c r="D1636"/>
      <c r="E1636"/>
    </row>
    <row r="1637" spans="1:5" x14ac:dyDescent="0.25">
      <c r="A1637" s="2" t="s">
        <v>133</v>
      </c>
      <c r="B1637" t="s">
        <v>127</v>
      </c>
      <c r="C1637" t="s">
        <v>128</v>
      </c>
      <c r="D1637" t="s">
        <v>129</v>
      </c>
      <c r="E1637" t="s">
        <v>130</v>
      </c>
    </row>
    <row r="1638" spans="1:5" x14ac:dyDescent="0.25">
      <c r="A1638" s="2" t="s">
        <v>683</v>
      </c>
      <c r="B1638" t="s">
        <v>135</v>
      </c>
      <c r="C1638">
        <v>0.6</v>
      </c>
      <c r="D1638">
        <v>11.48</v>
      </c>
      <c r="E1638">
        <f>ROUND((C1638*D1638),4)</f>
        <v>6.8879999999999999</v>
      </c>
    </row>
    <row r="1639" spans="1:5" x14ac:dyDescent="0.25">
      <c r="A1639" s="2" t="s">
        <v>529</v>
      </c>
      <c r="B1639" t="s">
        <v>135</v>
      </c>
      <c r="C1639">
        <v>0.52980000000000005</v>
      </c>
      <c r="D1639">
        <v>7.68</v>
      </c>
      <c r="E1639">
        <f>ROUND((C1639*D1639),4)</f>
        <v>4.0689000000000002</v>
      </c>
    </row>
    <row r="1640" spans="1:5" x14ac:dyDescent="0.25">
      <c r="A1640" s="2" t="s">
        <v>132</v>
      </c>
      <c r="B1640" t="s">
        <v>9</v>
      </c>
      <c r="C1640" t="s">
        <v>9</v>
      </c>
      <c r="D1640" t="s">
        <v>9</v>
      </c>
      <c r="E1640">
        <f>SUM(E1638:E1639)</f>
        <v>10.956900000000001</v>
      </c>
    </row>
    <row r="1641" spans="1:5" x14ac:dyDescent="0.25">
      <c r="B1641"/>
      <c r="C1641"/>
      <c r="D1641"/>
      <c r="E1641"/>
    </row>
    <row r="1642" spans="1:5" x14ac:dyDescent="0.25">
      <c r="A1642" s="2" t="s">
        <v>137</v>
      </c>
      <c r="B1642" t="s">
        <v>127</v>
      </c>
      <c r="C1642" t="s">
        <v>128</v>
      </c>
      <c r="D1642" t="s">
        <v>129</v>
      </c>
      <c r="E1642" t="s">
        <v>130</v>
      </c>
    </row>
    <row r="1643" spans="1:5" x14ac:dyDescent="0.25">
      <c r="A1643" s="2" t="s">
        <v>530</v>
      </c>
      <c r="B1643" t="s">
        <v>152</v>
      </c>
      <c r="C1643">
        <v>3.0200000000000001E-2</v>
      </c>
      <c r="D1643">
        <v>70.92</v>
      </c>
      <c r="E1643">
        <f t="shared" ref="E1643:E1657" si="39">ROUND((C1643*D1643),4)</f>
        <v>2.1417999999999999</v>
      </c>
    </row>
    <row r="1644" spans="1:5" x14ac:dyDescent="0.25">
      <c r="A1644" s="2" t="s">
        <v>531</v>
      </c>
      <c r="B1644" t="s">
        <v>141</v>
      </c>
      <c r="C1644">
        <v>3.2764199999999999E-3</v>
      </c>
      <c r="D1644">
        <v>6.93</v>
      </c>
      <c r="E1644">
        <f t="shared" si="39"/>
        <v>2.2700000000000001E-2</v>
      </c>
    </row>
    <row r="1645" spans="1:5" x14ac:dyDescent="0.25">
      <c r="A1645" s="2" t="s">
        <v>532</v>
      </c>
      <c r="B1645" t="s">
        <v>172</v>
      </c>
      <c r="C1645">
        <v>1.5591239999999999E-2</v>
      </c>
      <c r="D1645">
        <v>33.270000000000003</v>
      </c>
      <c r="E1645">
        <f t="shared" si="39"/>
        <v>0.51870000000000005</v>
      </c>
    </row>
    <row r="1646" spans="1:5" x14ac:dyDescent="0.25">
      <c r="A1646" s="2" t="s">
        <v>533</v>
      </c>
      <c r="B1646" t="s">
        <v>141</v>
      </c>
      <c r="C1646">
        <v>1.5591239999999999E-2</v>
      </c>
      <c r="D1646">
        <v>27.73</v>
      </c>
      <c r="E1646">
        <f t="shared" si="39"/>
        <v>0.43230000000000002</v>
      </c>
    </row>
    <row r="1647" spans="1:5" x14ac:dyDescent="0.25">
      <c r="A1647" s="2" t="s">
        <v>534</v>
      </c>
      <c r="B1647" t="s">
        <v>141</v>
      </c>
      <c r="C1647">
        <v>1.5591239999999999E-2</v>
      </c>
      <c r="D1647">
        <v>11.73</v>
      </c>
      <c r="E1647">
        <f t="shared" si="39"/>
        <v>0.18290000000000001</v>
      </c>
    </row>
    <row r="1648" spans="1:5" x14ac:dyDescent="0.25">
      <c r="A1648" s="2" t="s">
        <v>535</v>
      </c>
      <c r="B1648" t="s">
        <v>141</v>
      </c>
      <c r="C1648">
        <v>3.2764199999999999E-3</v>
      </c>
      <c r="D1648">
        <v>93.94</v>
      </c>
      <c r="E1648">
        <f t="shared" si="39"/>
        <v>0.30780000000000002</v>
      </c>
    </row>
    <row r="1649" spans="1:5" x14ac:dyDescent="0.25">
      <c r="A1649" s="2" t="s">
        <v>536</v>
      </c>
      <c r="B1649" t="s">
        <v>159</v>
      </c>
      <c r="C1649">
        <v>8.7005999999999997</v>
      </c>
      <c r="D1649">
        <v>0.44</v>
      </c>
      <c r="E1649">
        <f t="shared" si="39"/>
        <v>3.8283</v>
      </c>
    </row>
    <row r="1650" spans="1:5" ht="30" x14ac:dyDescent="0.25">
      <c r="A1650" s="2" t="s">
        <v>537</v>
      </c>
      <c r="B1650" t="s">
        <v>141</v>
      </c>
      <c r="C1650">
        <v>3.2764199999999999E-3</v>
      </c>
      <c r="D1650">
        <v>16</v>
      </c>
      <c r="E1650">
        <f t="shared" si="39"/>
        <v>5.2400000000000002E-2</v>
      </c>
    </row>
    <row r="1651" spans="1:5" ht="30" x14ac:dyDescent="0.25">
      <c r="A1651" s="2" t="s">
        <v>823</v>
      </c>
      <c r="B1651" t="s">
        <v>149</v>
      </c>
      <c r="C1651">
        <v>1</v>
      </c>
      <c r="D1651">
        <v>1.28</v>
      </c>
      <c r="E1651">
        <f t="shared" si="39"/>
        <v>1.28</v>
      </c>
    </row>
    <row r="1652" spans="1:5" x14ac:dyDescent="0.25">
      <c r="A1652" s="2" t="s">
        <v>538</v>
      </c>
      <c r="B1652" t="s">
        <v>172</v>
      </c>
      <c r="C1652">
        <v>1.5591239999999999E-2</v>
      </c>
      <c r="D1652">
        <v>8.9</v>
      </c>
      <c r="E1652">
        <f t="shared" si="39"/>
        <v>0.13880000000000001</v>
      </c>
    </row>
    <row r="1653" spans="1:5" ht="30" x14ac:dyDescent="0.25">
      <c r="A1653" s="2" t="s">
        <v>824</v>
      </c>
      <c r="B1653" t="s">
        <v>140</v>
      </c>
      <c r="C1653">
        <v>1</v>
      </c>
      <c r="D1653">
        <v>45</v>
      </c>
      <c r="E1653">
        <f t="shared" si="39"/>
        <v>45</v>
      </c>
    </row>
    <row r="1654" spans="1:5" ht="30" x14ac:dyDescent="0.25">
      <c r="A1654" s="2" t="s">
        <v>544</v>
      </c>
      <c r="B1654" t="s">
        <v>135</v>
      </c>
      <c r="C1654">
        <v>1.1297999999999999</v>
      </c>
      <c r="D1654">
        <v>0.6</v>
      </c>
      <c r="E1654">
        <f t="shared" si="39"/>
        <v>0.67789999999999995</v>
      </c>
    </row>
    <row r="1655" spans="1:5" ht="30" x14ac:dyDescent="0.25">
      <c r="A1655" s="2" t="s">
        <v>545</v>
      </c>
      <c r="B1655" t="s">
        <v>135</v>
      </c>
      <c r="C1655">
        <v>1.1297999999999999</v>
      </c>
      <c r="D1655">
        <v>0.7</v>
      </c>
      <c r="E1655">
        <f t="shared" si="39"/>
        <v>0.79090000000000005</v>
      </c>
    </row>
    <row r="1656" spans="1:5" x14ac:dyDescent="0.25">
      <c r="A1656" s="2" t="s">
        <v>546</v>
      </c>
      <c r="B1656" t="s">
        <v>135</v>
      </c>
      <c r="C1656">
        <v>1.1297999999999999</v>
      </c>
      <c r="D1656">
        <v>0.09</v>
      </c>
      <c r="E1656">
        <f t="shared" si="39"/>
        <v>0.1017</v>
      </c>
    </row>
    <row r="1657" spans="1:5" x14ac:dyDescent="0.25">
      <c r="A1657" s="2" t="s">
        <v>547</v>
      </c>
      <c r="B1657" t="s">
        <v>135</v>
      </c>
      <c r="C1657">
        <v>1.1297999999999999</v>
      </c>
      <c r="D1657">
        <v>0.04</v>
      </c>
      <c r="E1657">
        <f t="shared" si="39"/>
        <v>4.5199999999999997E-2</v>
      </c>
    </row>
    <row r="1658" spans="1:5" x14ac:dyDescent="0.25">
      <c r="A1658" s="2" t="s">
        <v>132</v>
      </c>
      <c r="B1658" t="s">
        <v>9</v>
      </c>
      <c r="C1658" t="s">
        <v>9</v>
      </c>
      <c r="D1658" t="s">
        <v>9</v>
      </c>
      <c r="E1658">
        <f>SUM(E1643:E1657)</f>
        <v>55.5214</v>
      </c>
    </row>
    <row r="1659" spans="1:5" x14ac:dyDescent="0.25">
      <c r="B1659"/>
      <c r="C1659"/>
      <c r="D1659"/>
      <c r="E1659"/>
    </row>
    <row r="1660" spans="1:5" x14ac:dyDescent="0.25">
      <c r="A1660" s="2" t="s">
        <v>142</v>
      </c>
      <c r="B1660" t="s">
        <v>9</v>
      </c>
      <c r="C1660" t="s">
        <v>9</v>
      </c>
      <c r="D1660" t="s">
        <v>9</v>
      </c>
      <c r="E1660">
        <f>E1640+E1658</f>
        <v>66.478300000000004</v>
      </c>
    </row>
    <row r="1661" spans="1:5" x14ac:dyDescent="0.25">
      <c r="A1661" s="2" t="s">
        <v>143</v>
      </c>
      <c r="B1661" t="s">
        <v>9</v>
      </c>
      <c r="C1661" t="s">
        <v>9</v>
      </c>
      <c r="D1661" s="271">
        <v>0</v>
      </c>
      <c r="E1661">
        <f>ROUND((E1660*D1661),4)</f>
        <v>0</v>
      </c>
    </row>
    <row r="1662" spans="1:5" x14ac:dyDescent="0.25">
      <c r="A1662" s="2" t="s">
        <v>144</v>
      </c>
      <c r="B1662" t="s">
        <v>9</v>
      </c>
      <c r="C1662" t="s">
        <v>9</v>
      </c>
      <c r="D1662" t="s">
        <v>9</v>
      </c>
      <c r="E1662">
        <f>SUM(E1660:E1661)</f>
        <v>66.478300000000004</v>
      </c>
    </row>
    <row r="1663" spans="1:5" x14ac:dyDescent="0.25">
      <c r="B1663"/>
      <c r="C1663"/>
      <c r="D1663"/>
      <c r="E1663"/>
    </row>
    <row r="1664" spans="1:5" x14ac:dyDescent="0.25">
      <c r="A1664" s="2" t="s">
        <v>825</v>
      </c>
      <c r="B1664" t="s">
        <v>61</v>
      </c>
      <c r="C1664"/>
      <c r="D1664"/>
      <c r="E1664"/>
    </row>
    <row r="1665" spans="1:5" ht="30" x14ac:dyDescent="0.25">
      <c r="A1665" s="2" t="s">
        <v>826</v>
      </c>
      <c r="B1665"/>
      <c r="C1665"/>
      <c r="D1665"/>
      <c r="E1665"/>
    </row>
    <row r="1666" spans="1:5" x14ac:dyDescent="0.25">
      <c r="A1666" s="2" t="s">
        <v>147</v>
      </c>
      <c r="B1666"/>
      <c r="C1666"/>
      <c r="D1666"/>
      <c r="E1666"/>
    </row>
    <row r="1667" spans="1:5" x14ac:dyDescent="0.25">
      <c r="B1667"/>
      <c r="C1667"/>
      <c r="D1667"/>
      <c r="E1667"/>
    </row>
    <row r="1668" spans="1:5" x14ac:dyDescent="0.25">
      <c r="A1668" s="2" t="s">
        <v>126</v>
      </c>
      <c r="B1668" t="s">
        <v>127</v>
      </c>
      <c r="C1668" t="s">
        <v>128</v>
      </c>
      <c r="D1668" t="s">
        <v>129</v>
      </c>
      <c r="E1668" t="s">
        <v>130</v>
      </c>
    </row>
    <row r="1669" spans="1:5" ht="45" x14ac:dyDescent="0.25">
      <c r="A1669" s="2" t="s">
        <v>827</v>
      </c>
      <c r="B1669" t="s">
        <v>141</v>
      </c>
      <c r="C1669">
        <v>1.4999999999999999E-7</v>
      </c>
      <c r="D1669" s="1">
        <v>3290</v>
      </c>
      <c r="E1669">
        <f>ROUND((C1669*D1669),4)</f>
        <v>5.0000000000000001E-4</v>
      </c>
    </row>
    <row r="1670" spans="1:5" x14ac:dyDescent="0.25">
      <c r="A1670" s="2" t="s">
        <v>132</v>
      </c>
      <c r="B1670" t="s">
        <v>9</v>
      </c>
      <c r="C1670" t="s">
        <v>9</v>
      </c>
      <c r="D1670" t="s">
        <v>9</v>
      </c>
      <c r="E1670">
        <f>SUM(E1669:E1669)</f>
        <v>5.0000000000000001E-4</v>
      </c>
    </row>
    <row r="1671" spans="1:5" x14ac:dyDescent="0.25">
      <c r="B1671"/>
      <c r="C1671"/>
      <c r="D1671"/>
      <c r="E1671"/>
    </row>
    <row r="1672" spans="1:5" x14ac:dyDescent="0.25">
      <c r="A1672" s="2" t="s">
        <v>133</v>
      </c>
      <c r="B1672" t="s">
        <v>127</v>
      </c>
      <c r="C1672" t="s">
        <v>128</v>
      </c>
      <c r="D1672" t="s">
        <v>129</v>
      </c>
      <c r="E1672" t="s">
        <v>130</v>
      </c>
    </row>
    <row r="1673" spans="1:5" x14ac:dyDescent="0.25">
      <c r="A1673" s="2" t="s">
        <v>683</v>
      </c>
      <c r="B1673" t="s">
        <v>135</v>
      </c>
      <c r="C1673">
        <v>0.308</v>
      </c>
      <c r="D1673">
        <v>11.48</v>
      </c>
      <c r="E1673">
        <f>ROUND((C1673*D1673),4)</f>
        <v>3.5358000000000001</v>
      </c>
    </row>
    <row r="1674" spans="1:5" x14ac:dyDescent="0.25">
      <c r="A1674" s="2" t="s">
        <v>529</v>
      </c>
      <c r="B1674" t="s">
        <v>135</v>
      </c>
      <c r="C1674">
        <v>0.316</v>
      </c>
      <c r="D1674">
        <v>7.68</v>
      </c>
      <c r="E1674">
        <f>ROUND((C1674*D1674),4)</f>
        <v>2.4268999999999998</v>
      </c>
    </row>
    <row r="1675" spans="1:5" x14ac:dyDescent="0.25">
      <c r="A1675" s="2" t="s">
        <v>132</v>
      </c>
      <c r="B1675" t="s">
        <v>9</v>
      </c>
      <c r="C1675" t="s">
        <v>9</v>
      </c>
      <c r="D1675" t="s">
        <v>9</v>
      </c>
      <c r="E1675">
        <f>SUM(E1673:E1674)</f>
        <v>5.9626999999999999</v>
      </c>
    </row>
    <row r="1676" spans="1:5" x14ac:dyDescent="0.25">
      <c r="B1676"/>
      <c r="C1676"/>
      <c r="D1676"/>
      <c r="E1676"/>
    </row>
    <row r="1677" spans="1:5" x14ac:dyDescent="0.25">
      <c r="A1677" s="2" t="s">
        <v>137</v>
      </c>
      <c r="B1677" t="s">
        <v>127</v>
      </c>
      <c r="C1677" t="s">
        <v>128</v>
      </c>
      <c r="D1677" t="s">
        <v>129</v>
      </c>
      <c r="E1677" t="s">
        <v>130</v>
      </c>
    </row>
    <row r="1678" spans="1:5" x14ac:dyDescent="0.25">
      <c r="A1678" s="2" t="s">
        <v>530</v>
      </c>
      <c r="B1678" t="s">
        <v>152</v>
      </c>
      <c r="C1678">
        <v>1.3456E-3</v>
      </c>
      <c r="D1678">
        <v>70.92</v>
      </c>
      <c r="E1678">
        <f t="shared" ref="E1678:E1692" si="40">ROUND((C1678*D1678),4)</f>
        <v>9.5399999999999999E-2</v>
      </c>
    </row>
    <row r="1679" spans="1:5" x14ac:dyDescent="0.25">
      <c r="A1679" s="2" t="s">
        <v>531</v>
      </c>
      <c r="B1679" t="s">
        <v>141</v>
      </c>
      <c r="C1679">
        <v>1.8096E-3</v>
      </c>
      <c r="D1679">
        <v>6.93</v>
      </c>
      <c r="E1679">
        <f t="shared" si="40"/>
        <v>1.2500000000000001E-2</v>
      </c>
    </row>
    <row r="1680" spans="1:5" x14ac:dyDescent="0.25">
      <c r="A1680" s="2" t="s">
        <v>532</v>
      </c>
      <c r="B1680" t="s">
        <v>172</v>
      </c>
      <c r="C1680">
        <v>8.6111999999999994E-3</v>
      </c>
      <c r="D1680">
        <v>33.270000000000003</v>
      </c>
      <c r="E1680">
        <f t="shared" si="40"/>
        <v>0.28649999999999998</v>
      </c>
    </row>
    <row r="1681" spans="1:5" x14ac:dyDescent="0.25">
      <c r="A1681" s="2" t="s">
        <v>533</v>
      </c>
      <c r="B1681" t="s">
        <v>141</v>
      </c>
      <c r="C1681">
        <v>8.6111999999999994E-3</v>
      </c>
      <c r="D1681">
        <v>27.73</v>
      </c>
      <c r="E1681">
        <f t="shared" si="40"/>
        <v>0.23880000000000001</v>
      </c>
    </row>
    <row r="1682" spans="1:5" x14ac:dyDescent="0.25">
      <c r="A1682" s="2" t="s">
        <v>534</v>
      </c>
      <c r="B1682" t="s">
        <v>141</v>
      </c>
      <c r="C1682">
        <v>8.6111999999999994E-3</v>
      </c>
      <c r="D1682">
        <v>11.73</v>
      </c>
      <c r="E1682">
        <f t="shared" si="40"/>
        <v>0.10100000000000001</v>
      </c>
    </row>
    <row r="1683" spans="1:5" x14ac:dyDescent="0.25">
      <c r="A1683" s="2" t="s">
        <v>535</v>
      </c>
      <c r="B1683" t="s">
        <v>141</v>
      </c>
      <c r="C1683">
        <v>1.8096E-3</v>
      </c>
      <c r="D1683">
        <v>93.94</v>
      </c>
      <c r="E1683">
        <f t="shared" si="40"/>
        <v>0.17</v>
      </c>
    </row>
    <row r="1684" spans="1:5" x14ac:dyDescent="0.25">
      <c r="A1684" s="2" t="s">
        <v>536</v>
      </c>
      <c r="B1684" t="s">
        <v>159</v>
      </c>
      <c r="C1684">
        <v>0.49759999999999999</v>
      </c>
      <c r="D1684">
        <v>0.44</v>
      </c>
      <c r="E1684">
        <f t="shared" si="40"/>
        <v>0.21890000000000001</v>
      </c>
    </row>
    <row r="1685" spans="1:5" ht="30" x14ac:dyDescent="0.25">
      <c r="A1685" s="2" t="s">
        <v>537</v>
      </c>
      <c r="B1685" t="s">
        <v>141</v>
      </c>
      <c r="C1685">
        <v>1.8096E-3</v>
      </c>
      <c r="D1685">
        <v>16</v>
      </c>
      <c r="E1685">
        <f t="shared" si="40"/>
        <v>2.9000000000000001E-2</v>
      </c>
    </row>
    <row r="1686" spans="1:5" x14ac:dyDescent="0.25">
      <c r="A1686" s="2" t="s">
        <v>538</v>
      </c>
      <c r="B1686" t="s">
        <v>172</v>
      </c>
      <c r="C1686">
        <v>8.6111999999999994E-3</v>
      </c>
      <c r="D1686">
        <v>8.9</v>
      </c>
      <c r="E1686">
        <f t="shared" si="40"/>
        <v>7.6600000000000001E-2</v>
      </c>
    </row>
    <row r="1687" spans="1:5" ht="30" x14ac:dyDescent="0.25">
      <c r="A1687" s="2" t="s">
        <v>828</v>
      </c>
      <c r="B1687" t="s">
        <v>152</v>
      </c>
      <c r="C1687">
        <v>6.96E-4</v>
      </c>
      <c r="D1687">
        <v>69.97</v>
      </c>
      <c r="E1687">
        <f t="shared" si="40"/>
        <v>4.87E-2</v>
      </c>
    </row>
    <row r="1688" spans="1:5" ht="30" x14ac:dyDescent="0.25">
      <c r="A1688" s="2" t="s">
        <v>544</v>
      </c>
      <c r="B1688" t="s">
        <v>135</v>
      </c>
      <c r="C1688">
        <v>0.624</v>
      </c>
      <c r="D1688">
        <v>0.6</v>
      </c>
      <c r="E1688">
        <f t="shared" si="40"/>
        <v>0.37440000000000001</v>
      </c>
    </row>
    <row r="1689" spans="1:5" ht="30" x14ac:dyDescent="0.25">
      <c r="A1689" s="2" t="s">
        <v>545</v>
      </c>
      <c r="B1689" t="s">
        <v>135</v>
      </c>
      <c r="C1689">
        <v>0.624</v>
      </c>
      <c r="D1689">
        <v>0.7</v>
      </c>
      <c r="E1689">
        <f t="shared" si="40"/>
        <v>0.43680000000000002</v>
      </c>
    </row>
    <row r="1690" spans="1:5" x14ac:dyDescent="0.25">
      <c r="A1690" s="2" t="s">
        <v>546</v>
      </c>
      <c r="B1690" t="s">
        <v>135</v>
      </c>
      <c r="C1690">
        <v>0.624</v>
      </c>
      <c r="D1690">
        <v>0.09</v>
      </c>
      <c r="E1690">
        <f t="shared" si="40"/>
        <v>5.62E-2</v>
      </c>
    </row>
    <row r="1691" spans="1:5" x14ac:dyDescent="0.25">
      <c r="A1691" s="2" t="s">
        <v>547</v>
      </c>
      <c r="B1691" t="s">
        <v>135</v>
      </c>
      <c r="C1691">
        <v>0.624</v>
      </c>
      <c r="D1691">
        <v>0.04</v>
      </c>
      <c r="E1691">
        <f t="shared" si="40"/>
        <v>2.5000000000000001E-2</v>
      </c>
    </row>
    <row r="1692" spans="1:5" x14ac:dyDescent="0.25">
      <c r="A1692" s="2" t="s">
        <v>829</v>
      </c>
      <c r="B1692" t="s">
        <v>830</v>
      </c>
      <c r="C1692">
        <v>1.3189300000000001E-3</v>
      </c>
      <c r="D1692">
        <v>0.4</v>
      </c>
      <c r="E1692">
        <f t="shared" si="40"/>
        <v>5.0000000000000001E-4</v>
      </c>
    </row>
    <row r="1693" spans="1:5" x14ac:dyDescent="0.25">
      <c r="A1693" s="2" t="s">
        <v>132</v>
      </c>
      <c r="B1693" t="s">
        <v>9</v>
      </c>
      <c r="C1693" t="s">
        <v>9</v>
      </c>
      <c r="D1693" t="s">
        <v>9</v>
      </c>
      <c r="E1693">
        <f>SUM(E1678:E1692)</f>
        <v>2.1703000000000001</v>
      </c>
    </row>
    <row r="1694" spans="1:5" x14ac:dyDescent="0.25">
      <c r="B1694"/>
      <c r="C1694"/>
      <c r="D1694"/>
      <c r="E1694"/>
    </row>
    <row r="1695" spans="1:5" x14ac:dyDescent="0.25">
      <c r="A1695" s="2" t="s">
        <v>142</v>
      </c>
      <c r="B1695" t="s">
        <v>9</v>
      </c>
      <c r="C1695" t="s">
        <v>9</v>
      </c>
      <c r="D1695" t="s">
        <v>9</v>
      </c>
      <c r="E1695">
        <f>E1670+E1675+E1693</f>
        <v>8.1334999999999997</v>
      </c>
    </row>
    <row r="1696" spans="1:5" x14ac:dyDescent="0.25">
      <c r="A1696" s="2" t="s">
        <v>143</v>
      </c>
      <c r="B1696" t="s">
        <v>9</v>
      </c>
      <c r="C1696" t="s">
        <v>9</v>
      </c>
      <c r="D1696" s="271">
        <v>0</v>
      </c>
      <c r="E1696">
        <f>ROUND((E1695*D1696),4)</f>
        <v>0</v>
      </c>
    </row>
    <row r="1697" spans="1:5" x14ac:dyDescent="0.25">
      <c r="A1697" s="2" t="s">
        <v>144</v>
      </c>
      <c r="B1697" t="s">
        <v>9</v>
      </c>
      <c r="C1697" t="s">
        <v>9</v>
      </c>
      <c r="D1697" t="s">
        <v>9</v>
      </c>
      <c r="E1697">
        <f>SUM(E1695:E1696)</f>
        <v>8.1334999999999997</v>
      </c>
    </row>
    <row r="1698" spans="1:5" x14ac:dyDescent="0.25">
      <c r="B1698"/>
      <c r="C1698"/>
      <c r="D1698"/>
      <c r="E1698"/>
    </row>
    <row r="1699" spans="1:5" x14ac:dyDescent="0.25">
      <c r="A1699" s="2" t="s">
        <v>831</v>
      </c>
      <c r="B1699" t="s">
        <v>466</v>
      </c>
      <c r="C1699"/>
      <c r="D1699"/>
      <c r="E1699"/>
    </row>
    <row r="1700" spans="1:5" ht="30" x14ac:dyDescent="0.25">
      <c r="A1700" s="2" t="s">
        <v>832</v>
      </c>
      <c r="B1700"/>
      <c r="C1700"/>
      <c r="D1700"/>
      <c r="E1700"/>
    </row>
    <row r="1701" spans="1:5" x14ac:dyDescent="0.25">
      <c r="A1701" s="2" t="s">
        <v>155</v>
      </c>
      <c r="B1701"/>
      <c r="C1701"/>
      <c r="D1701"/>
      <c r="E1701"/>
    </row>
    <row r="1702" spans="1:5" x14ac:dyDescent="0.25">
      <c r="B1702"/>
      <c r="C1702"/>
      <c r="D1702"/>
      <c r="E1702"/>
    </row>
    <row r="1703" spans="1:5" x14ac:dyDescent="0.25">
      <c r="A1703" s="2" t="s">
        <v>133</v>
      </c>
      <c r="B1703" t="s">
        <v>127</v>
      </c>
      <c r="C1703" t="s">
        <v>128</v>
      </c>
      <c r="D1703" t="s">
        <v>129</v>
      </c>
      <c r="E1703" t="s">
        <v>130</v>
      </c>
    </row>
    <row r="1704" spans="1:5" x14ac:dyDescent="0.25">
      <c r="A1704" s="2" t="s">
        <v>833</v>
      </c>
      <c r="B1704" t="s">
        <v>135</v>
      </c>
      <c r="C1704">
        <v>0.2</v>
      </c>
      <c r="D1704">
        <v>4.7699999999999996</v>
      </c>
      <c r="E1704">
        <f>ROUND((C1704*D1704),4)</f>
        <v>0.95399999999999996</v>
      </c>
    </row>
    <row r="1705" spans="1:5" x14ac:dyDescent="0.25">
      <c r="A1705" s="2" t="s">
        <v>834</v>
      </c>
      <c r="B1705" t="s">
        <v>135</v>
      </c>
      <c r="C1705">
        <v>0.3</v>
      </c>
      <c r="D1705">
        <v>6.49</v>
      </c>
      <c r="E1705">
        <f>ROUND((C1705*D1705),4)</f>
        <v>1.9470000000000001</v>
      </c>
    </row>
    <row r="1706" spans="1:5" x14ac:dyDescent="0.25">
      <c r="A1706" s="2" t="s">
        <v>132</v>
      </c>
      <c r="B1706" t="s">
        <v>9</v>
      </c>
      <c r="C1706" t="s">
        <v>9</v>
      </c>
      <c r="D1706" t="s">
        <v>9</v>
      </c>
      <c r="E1706">
        <f>SUM(E1704:E1705)</f>
        <v>2.9009999999999998</v>
      </c>
    </row>
    <row r="1707" spans="1:5" x14ac:dyDescent="0.25">
      <c r="B1707"/>
      <c r="C1707"/>
      <c r="D1707"/>
      <c r="E1707"/>
    </row>
    <row r="1708" spans="1:5" x14ac:dyDescent="0.25">
      <c r="A1708" s="2" t="s">
        <v>137</v>
      </c>
      <c r="B1708" t="s">
        <v>127</v>
      </c>
      <c r="C1708" t="s">
        <v>128</v>
      </c>
      <c r="D1708" t="s">
        <v>129</v>
      </c>
      <c r="E1708" t="s">
        <v>130</v>
      </c>
    </row>
    <row r="1709" spans="1:5" x14ac:dyDescent="0.25">
      <c r="A1709" s="2" t="s">
        <v>835</v>
      </c>
      <c r="B1709" t="s">
        <v>141</v>
      </c>
      <c r="C1709">
        <v>0.4</v>
      </c>
      <c r="D1709">
        <v>0.55000000000000004</v>
      </c>
      <c r="E1709">
        <f>ROUND((C1709*D1709),4)</f>
        <v>0.22</v>
      </c>
    </row>
    <row r="1710" spans="1:5" x14ac:dyDescent="0.25">
      <c r="A1710" s="2" t="s">
        <v>836</v>
      </c>
      <c r="B1710" t="s">
        <v>159</v>
      </c>
      <c r="C1710">
        <v>0.7</v>
      </c>
      <c r="D1710">
        <v>5.26</v>
      </c>
      <c r="E1710">
        <f>ROUND((C1710*D1710),4)</f>
        <v>3.6819999999999999</v>
      </c>
    </row>
    <row r="1711" spans="1:5" x14ac:dyDescent="0.25">
      <c r="A1711" s="2" t="s">
        <v>132</v>
      </c>
      <c r="B1711" t="s">
        <v>9</v>
      </c>
      <c r="C1711" t="s">
        <v>9</v>
      </c>
      <c r="D1711" t="s">
        <v>9</v>
      </c>
      <c r="E1711">
        <f>SUM(E1709:E1710)</f>
        <v>3.9020000000000001</v>
      </c>
    </row>
    <row r="1712" spans="1:5" x14ac:dyDescent="0.25">
      <c r="B1712"/>
      <c r="C1712"/>
      <c r="D1712"/>
      <c r="E1712"/>
    </row>
    <row r="1713" spans="1:5" x14ac:dyDescent="0.25">
      <c r="A1713" s="2" t="s">
        <v>142</v>
      </c>
      <c r="B1713" t="s">
        <v>9</v>
      </c>
      <c r="C1713" t="s">
        <v>9</v>
      </c>
      <c r="D1713" t="s">
        <v>9</v>
      </c>
      <c r="E1713">
        <f>E1706+E1711</f>
        <v>6.8029999999999999</v>
      </c>
    </row>
    <row r="1714" spans="1:5" x14ac:dyDescent="0.25">
      <c r="A1714" s="2" t="s">
        <v>143</v>
      </c>
      <c r="B1714" t="s">
        <v>9</v>
      </c>
      <c r="C1714" t="s">
        <v>9</v>
      </c>
      <c r="D1714" s="271">
        <v>0</v>
      </c>
      <c r="E1714">
        <f>ROUND((E1713*D1714),4)</f>
        <v>0</v>
      </c>
    </row>
    <row r="1715" spans="1:5" x14ac:dyDescent="0.25">
      <c r="A1715" s="2" t="s">
        <v>144</v>
      </c>
      <c r="B1715" t="s">
        <v>9</v>
      </c>
      <c r="C1715" t="s">
        <v>9</v>
      </c>
      <c r="D1715" t="s">
        <v>9</v>
      </c>
      <c r="E1715">
        <f>SUM(E1713:E1714)</f>
        <v>6.8029999999999999</v>
      </c>
    </row>
    <row r="1716" spans="1:5" x14ac:dyDescent="0.25">
      <c r="B1716"/>
      <c r="C1716"/>
      <c r="D1716"/>
      <c r="E1716"/>
    </row>
    <row r="1717" spans="1:5" x14ac:dyDescent="0.25">
      <c r="A1717" s="2" t="s">
        <v>837</v>
      </c>
      <c r="B1717" t="s">
        <v>65</v>
      </c>
      <c r="C1717"/>
      <c r="D1717"/>
      <c r="E1717"/>
    </row>
    <row r="1718" spans="1:5" ht="30" x14ac:dyDescent="0.25">
      <c r="A1718" s="2" t="s">
        <v>838</v>
      </c>
      <c r="B1718"/>
      <c r="C1718"/>
      <c r="D1718"/>
      <c r="E1718"/>
    </row>
    <row r="1719" spans="1:5" x14ac:dyDescent="0.25">
      <c r="A1719" s="2" t="s">
        <v>155</v>
      </c>
      <c r="B1719"/>
      <c r="C1719"/>
      <c r="D1719"/>
      <c r="E1719"/>
    </row>
    <row r="1720" spans="1:5" x14ac:dyDescent="0.25">
      <c r="B1720"/>
      <c r="C1720"/>
      <c r="D1720"/>
      <c r="E1720"/>
    </row>
    <row r="1721" spans="1:5" x14ac:dyDescent="0.25">
      <c r="A1721" s="2" t="s">
        <v>133</v>
      </c>
      <c r="B1721" t="s">
        <v>127</v>
      </c>
      <c r="C1721" t="s">
        <v>128</v>
      </c>
      <c r="D1721" t="s">
        <v>129</v>
      </c>
      <c r="E1721" t="s">
        <v>130</v>
      </c>
    </row>
    <row r="1722" spans="1:5" x14ac:dyDescent="0.25">
      <c r="A1722" s="2" t="s">
        <v>839</v>
      </c>
      <c r="B1722" t="s">
        <v>135</v>
      </c>
      <c r="C1722">
        <v>0.187</v>
      </c>
      <c r="D1722">
        <v>11.15</v>
      </c>
      <c r="E1722">
        <f>ROUND((C1722*D1722),4)</f>
        <v>2.0851000000000002</v>
      </c>
    </row>
    <row r="1723" spans="1:5" x14ac:dyDescent="0.25">
      <c r="A1723" s="2" t="s">
        <v>529</v>
      </c>
      <c r="B1723" t="s">
        <v>135</v>
      </c>
      <c r="C1723">
        <v>6.9000000000000006E-2</v>
      </c>
      <c r="D1723">
        <v>7.68</v>
      </c>
      <c r="E1723">
        <f>ROUND((C1723*D1723),4)</f>
        <v>0.52990000000000004</v>
      </c>
    </row>
    <row r="1724" spans="1:5" x14ac:dyDescent="0.25">
      <c r="A1724" s="2" t="s">
        <v>132</v>
      </c>
      <c r="B1724" t="s">
        <v>9</v>
      </c>
      <c r="C1724" t="s">
        <v>9</v>
      </c>
      <c r="D1724" t="s">
        <v>9</v>
      </c>
      <c r="E1724">
        <f>SUM(E1722:E1723)</f>
        <v>2.6150000000000002</v>
      </c>
    </row>
    <row r="1725" spans="1:5" x14ac:dyDescent="0.25">
      <c r="B1725"/>
      <c r="C1725"/>
      <c r="D1725"/>
      <c r="E1725"/>
    </row>
    <row r="1726" spans="1:5" x14ac:dyDescent="0.25">
      <c r="A1726" s="2" t="s">
        <v>137</v>
      </c>
      <c r="B1726" t="s">
        <v>127</v>
      </c>
      <c r="C1726" t="s">
        <v>128</v>
      </c>
      <c r="D1726" t="s">
        <v>129</v>
      </c>
      <c r="E1726" t="s">
        <v>130</v>
      </c>
    </row>
    <row r="1727" spans="1:5" x14ac:dyDescent="0.25">
      <c r="A1727" s="2" t="s">
        <v>531</v>
      </c>
      <c r="B1727" t="s">
        <v>141</v>
      </c>
      <c r="C1727">
        <v>7.4240000000000005E-4</v>
      </c>
      <c r="D1727">
        <v>6.93</v>
      </c>
      <c r="E1727">
        <f t="shared" ref="E1727:E1738" si="41">ROUND((C1727*D1727),4)</f>
        <v>5.1000000000000004E-3</v>
      </c>
    </row>
    <row r="1728" spans="1:5" x14ac:dyDescent="0.25">
      <c r="A1728" s="2" t="s">
        <v>532</v>
      </c>
      <c r="B1728" t="s">
        <v>172</v>
      </c>
      <c r="C1728">
        <v>3.5328E-3</v>
      </c>
      <c r="D1728">
        <v>33.270000000000003</v>
      </c>
      <c r="E1728">
        <f t="shared" si="41"/>
        <v>0.11749999999999999</v>
      </c>
    </row>
    <row r="1729" spans="1:5" x14ac:dyDescent="0.25">
      <c r="A1729" s="2" t="s">
        <v>533</v>
      </c>
      <c r="B1729" t="s">
        <v>141</v>
      </c>
      <c r="C1729">
        <v>3.5328E-3</v>
      </c>
      <c r="D1729">
        <v>27.73</v>
      </c>
      <c r="E1729">
        <f t="shared" si="41"/>
        <v>9.8000000000000004E-2</v>
      </c>
    </row>
    <row r="1730" spans="1:5" x14ac:dyDescent="0.25">
      <c r="A1730" s="2" t="s">
        <v>534</v>
      </c>
      <c r="B1730" t="s">
        <v>141</v>
      </c>
      <c r="C1730">
        <v>3.5328E-3</v>
      </c>
      <c r="D1730">
        <v>11.73</v>
      </c>
      <c r="E1730">
        <f t="shared" si="41"/>
        <v>4.1399999999999999E-2</v>
      </c>
    </row>
    <row r="1731" spans="1:5" x14ac:dyDescent="0.25">
      <c r="A1731" s="2" t="s">
        <v>535</v>
      </c>
      <c r="B1731" t="s">
        <v>141</v>
      </c>
      <c r="C1731">
        <v>7.4240000000000005E-4</v>
      </c>
      <c r="D1731">
        <v>93.94</v>
      </c>
      <c r="E1731">
        <f t="shared" si="41"/>
        <v>6.9699999999999998E-2</v>
      </c>
    </row>
    <row r="1732" spans="1:5" ht="30" x14ac:dyDescent="0.25">
      <c r="A1732" s="2" t="s">
        <v>537</v>
      </c>
      <c r="B1732" t="s">
        <v>141</v>
      </c>
      <c r="C1732">
        <v>7.4240000000000005E-4</v>
      </c>
      <c r="D1732">
        <v>16</v>
      </c>
      <c r="E1732">
        <f t="shared" si="41"/>
        <v>1.1900000000000001E-2</v>
      </c>
    </row>
    <row r="1733" spans="1:5" x14ac:dyDescent="0.25">
      <c r="A1733" s="2" t="s">
        <v>538</v>
      </c>
      <c r="B1733" t="s">
        <v>172</v>
      </c>
      <c r="C1733">
        <v>3.5328E-3</v>
      </c>
      <c r="D1733">
        <v>8.9</v>
      </c>
      <c r="E1733">
        <f t="shared" si="41"/>
        <v>3.1399999999999997E-2</v>
      </c>
    </row>
    <row r="1734" spans="1:5" x14ac:dyDescent="0.25">
      <c r="A1734" s="2" t="s">
        <v>840</v>
      </c>
      <c r="B1734" t="s">
        <v>160</v>
      </c>
      <c r="C1734">
        <v>0.33</v>
      </c>
      <c r="D1734">
        <v>13.85</v>
      </c>
      <c r="E1734">
        <f t="shared" si="41"/>
        <v>4.5705</v>
      </c>
    </row>
    <row r="1735" spans="1:5" ht="30" x14ac:dyDescent="0.25">
      <c r="A1735" s="2" t="s">
        <v>544</v>
      </c>
      <c r="B1735" t="s">
        <v>135</v>
      </c>
      <c r="C1735">
        <v>0.25600000000000001</v>
      </c>
      <c r="D1735">
        <v>0.6</v>
      </c>
      <c r="E1735">
        <f t="shared" si="41"/>
        <v>0.15359999999999999</v>
      </c>
    </row>
    <row r="1736" spans="1:5" ht="30" x14ac:dyDescent="0.25">
      <c r="A1736" s="2" t="s">
        <v>545</v>
      </c>
      <c r="B1736" t="s">
        <v>135</v>
      </c>
      <c r="C1736">
        <v>0.25600000000000001</v>
      </c>
      <c r="D1736">
        <v>0.7</v>
      </c>
      <c r="E1736">
        <f t="shared" si="41"/>
        <v>0.1792</v>
      </c>
    </row>
    <row r="1737" spans="1:5" x14ac:dyDescent="0.25">
      <c r="A1737" s="2" t="s">
        <v>546</v>
      </c>
      <c r="B1737" t="s">
        <v>135</v>
      </c>
      <c r="C1737">
        <v>0.25600000000000001</v>
      </c>
      <c r="D1737">
        <v>0.09</v>
      </c>
      <c r="E1737">
        <f t="shared" si="41"/>
        <v>2.3E-2</v>
      </c>
    </row>
    <row r="1738" spans="1:5" x14ac:dyDescent="0.25">
      <c r="A1738" s="2" t="s">
        <v>547</v>
      </c>
      <c r="B1738" t="s">
        <v>135</v>
      </c>
      <c r="C1738">
        <v>0.25600000000000001</v>
      </c>
      <c r="D1738">
        <v>0.04</v>
      </c>
      <c r="E1738">
        <f t="shared" si="41"/>
        <v>1.0200000000000001E-2</v>
      </c>
    </row>
    <row r="1739" spans="1:5" x14ac:dyDescent="0.25">
      <c r="A1739" s="2" t="s">
        <v>132</v>
      </c>
      <c r="B1739" t="s">
        <v>9</v>
      </c>
      <c r="C1739" t="s">
        <v>9</v>
      </c>
      <c r="D1739" t="s">
        <v>9</v>
      </c>
      <c r="E1739">
        <f>SUM(E1727:E1738)</f>
        <v>5.3114999999999997</v>
      </c>
    </row>
    <row r="1740" spans="1:5" x14ac:dyDescent="0.25">
      <c r="B1740"/>
      <c r="C1740"/>
      <c r="D1740"/>
      <c r="E1740"/>
    </row>
    <row r="1741" spans="1:5" x14ac:dyDescent="0.25">
      <c r="A1741" s="2" t="s">
        <v>142</v>
      </c>
      <c r="B1741" t="s">
        <v>9</v>
      </c>
      <c r="C1741" t="s">
        <v>9</v>
      </c>
      <c r="D1741" t="s">
        <v>9</v>
      </c>
      <c r="E1741">
        <f>E1724+E1739</f>
        <v>7.9264999999999999</v>
      </c>
    </row>
    <row r="1742" spans="1:5" x14ac:dyDescent="0.25">
      <c r="A1742" s="2" t="s">
        <v>143</v>
      </c>
      <c r="B1742" t="s">
        <v>9</v>
      </c>
      <c r="C1742" t="s">
        <v>9</v>
      </c>
      <c r="D1742" s="271">
        <v>0</v>
      </c>
      <c r="E1742">
        <f>ROUND((E1741*D1742),4)</f>
        <v>0</v>
      </c>
    </row>
    <row r="1743" spans="1:5" x14ac:dyDescent="0.25">
      <c r="A1743" s="2" t="s">
        <v>144</v>
      </c>
      <c r="B1743" t="s">
        <v>9</v>
      </c>
      <c r="C1743" t="s">
        <v>9</v>
      </c>
      <c r="D1743" t="s">
        <v>9</v>
      </c>
      <c r="E1743">
        <f>SUM(E1741:E1742)</f>
        <v>7.9264999999999999</v>
      </c>
    </row>
    <row r="1744" spans="1:5" x14ac:dyDescent="0.25">
      <c r="B1744"/>
      <c r="C1744"/>
      <c r="D1744"/>
      <c r="E1744"/>
    </row>
    <row r="1745" spans="1:5" x14ac:dyDescent="0.25">
      <c r="A1745" s="2" t="s">
        <v>841</v>
      </c>
      <c r="B1745" t="s">
        <v>67</v>
      </c>
      <c r="C1745"/>
      <c r="D1745"/>
      <c r="E1745"/>
    </row>
    <row r="1746" spans="1:5" ht="30" x14ac:dyDescent="0.25">
      <c r="A1746" s="2" t="s">
        <v>842</v>
      </c>
      <c r="B1746"/>
      <c r="C1746"/>
      <c r="D1746"/>
      <c r="E1746"/>
    </row>
    <row r="1747" spans="1:5" x14ac:dyDescent="0.25">
      <c r="A1747" s="2" t="s">
        <v>155</v>
      </c>
      <c r="B1747"/>
      <c r="C1747"/>
      <c r="D1747"/>
      <c r="E1747"/>
    </row>
    <row r="1748" spans="1:5" x14ac:dyDescent="0.25">
      <c r="B1748"/>
      <c r="C1748"/>
      <c r="D1748"/>
      <c r="E1748"/>
    </row>
    <row r="1749" spans="1:5" x14ac:dyDescent="0.25">
      <c r="A1749" s="2" t="s">
        <v>133</v>
      </c>
      <c r="B1749" t="s">
        <v>127</v>
      </c>
      <c r="C1749" t="s">
        <v>128</v>
      </c>
      <c r="D1749" t="s">
        <v>129</v>
      </c>
      <c r="E1749" t="s">
        <v>130</v>
      </c>
    </row>
    <row r="1750" spans="1:5" x14ac:dyDescent="0.25">
      <c r="A1750" s="2" t="s">
        <v>839</v>
      </c>
      <c r="B1750" t="s">
        <v>135</v>
      </c>
      <c r="C1750">
        <v>0.17</v>
      </c>
      <c r="D1750">
        <v>11.15</v>
      </c>
      <c r="E1750">
        <f>ROUND((C1750*D1750),4)</f>
        <v>1.8955</v>
      </c>
    </row>
    <row r="1751" spans="1:5" x14ac:dyDescent="0.25">
      <c r="A1751" s="2" t="s">
        <v>529</v>
      </c>
      <c r="B1751" t="s">
        <v>135</v>
      </c>
      <c r="C1751">
        <v>6.2E-2</v>
      </c>
      <c r="D1751">
        <v>7.68</v>
      </c>
      <c r="E1751">
        <f>ROUND((C1751*D1751),4)</f>
        <v>0.47620000000000001</v>
      </c>
    </row>
    <row r="1752" spans="1:5" x14ac:dyDescent="0.25">
      <c r="A1752" s="2" t="s">
        <v>132</v>
      </c>
      <c r="B1752" t="s">
        <v>9</v>
      </c>
      <c r="C1752" t="s">
        <v>9</v>
      </c>
      <c r="D1752" t="s">
        <v>9</v>
      </c>
      <c r="E1752">
        <f>SUM(E1750:E1751)</f>
        <v>2.3717000000000001</v>
      </c>
    </row>
    <row r="1753" spans="1:5" x14ac:dyDescent="0.25">
      <c r="B1753"/>
      <c r="C1753"/>
      <c r="D1753"/>
      <c r="E1753"/>
    </row>
    <row r="1754" spans="1:5" x14ac:dyDescent="0.25">
      <c r="A1754" s="2" t="s">
        <v>137</v>
      </c>
      <c r="B1754" t="s">
        <v>127</v>
      </c>
      <c r="C1754" t="s">
        <v>128</v>
      </c>
      <c r="D1754" t="s">
        <v>129</v>
      </c>
      <c r="E1754" t="s">
        <v>130</v>
      </c>
    </row>
    <row r="1755" spans="1:5" x14ac:dyDescent="0.25">
      <c r="A1755" s="2" t="s">
        <v>531</v>
      </c>
      <c r="B1755" t="s">
        <v>141</v>
      </c>
      <c r="C1755">
        <v>6.7279999999999998E-4</v>
      </c>
      <c r="D1755">
        <v>6.93</v>
      </c>
      <c r="E1755">
        <f t="shared" ref="E1755:E1766" si="42">ROUND((C1755*D1755),4)</f>
        <v>4.7000000000000002E-3</v>
      </c>
    </row>
    <row r="1756" spans="1:5" x14ac:dyDescent="0.25">
      <c r="A1756" s="2" t="s">
        <v>532</v>
      </c>
      <c r="B1756" t="s">
        <v>172</v>
      </c>
      <c r="C1756">
        <v>3.2016000000000002E-3</v>
      </c>
      <c r="D1756">
        <v>33.270000000000003</v>
      </c>
      <c r="E1756">
        <f t="shared" si="42"/>
        <v>0.1065</v>
      </c>
    </row>
    <row r="1757" spans="1:5" x14ac:dyDescent="0.25">
      <c r="A1757" s="2" t="s">
        <v>533</v>
      </c>
      <c r="B1757" t="s">
        <v>141</v>
      </c>
      <c r="C1757">
        <v>3.2016000000000002E-3</v>
      </c>
      <c r="D1757">
        <v>27.73</v>
      </c>
      <c r="E1757">
        <f t="shared" si="42"/>
        <v>8.8800000000000004E-2</v>
      </c>
    </row>
    <row r="1758" spans="1:5" x14ac:dyDescent="0.25">
      <c r="A1758" s="2" t="s">
        <v>534</v>
      </c>
      <c r="B1758" t="s">
        <v>141</v>
      </c>
      <c r="C1758">
        <v>3.2016000000000002E-3</v>
      </c>
      <c r="D1758">
        <v>11.73</v>
      </c>
      <c r="E1758">
        <f t="shared" si="42"/>
        <v>3.7600000000000001E-2</v>
      </c>
    </row>
    <row r="1759" spans="1:5" x14ac:dyDescent="0.25">
      <c r="A1759" s="2" t="s">
        <v>535</v>
      </c>
      <c r="B1759" t="s">
        <v>141</v>
      </c>
      <c r="C1759">
        <v>6.7279999999999998E-4</v>
      </c>
      <c r="D1759">
        <v>93.94</v>
      </c>
      <c r="E1759">
        <f t="shared" si="42"/>
        <v>6.3200000000000006E-2</v>
      </c>
    </row>
    <row r="1760" spans="1:5" ht="30" x14ac:dyDescent="0.25">
      <c r="A1760" s="2" t="s">
        <v>537</v>
      </c>
      <c r="B1760" t="s">
        <v>141</v>
      </c>
      <c r="C1760">
        <v>6.7279999999999998E-4</v>
      </c>
      <c r="D1760">
        <v>16</v>
      </c>
      <c r="E1760">
        <f t="shared" si="42"/>
        <v>1.0800000000000001E-2</v>
      </c>
    </row>
    <row r="1761" spans="1:5" x14ac:dyDescent="0.25">
      <c r="A1761" s="2" t="s">
        <v>538</v>
      </c>
      <c r="B1761" t="s">
        <v>172</v>
      </c>
      <c r="C1761">
        <v>3.2016000000000002E-3</v>
      </c>
      <c r="D1761">
        <v>8.9</v>
      </c>
      <c r="E1761">
        <f t="shared" si="42"/>
        <v>2.8500000000000001E-2</v>
      </c>
    </row>
    <row r="1762" spans="1:5" x14ac:dyDescent="0.25">
      <c r="A1762" s="2" t="s">
        <v>843</v>
      </c>
      <c r="B1762" t="s">
        <v>160</v>
      </c>
      <c r="C1762">
        <v>0.33</v>
      </c>
      <c r="D1762">
        <v>11.97</v>
      </c>
      <c r="E1762">
        <f t="shared" si="42"/>
        <v>3.9500999999999999</v>
      </c>
    </row>
    <row r="1763" spans="1:5" ht="30" x14ac:dyDescent="0.25">
      <c r="A1763" s="2" t="s">
        <v>544</v>
      </c>
      <c r="B1763" t="s">
        <v>135</v>
      </c>
      <c r="C1763">
        <v>0.23200000000000001</v>
      </c>
      <c r="D1763">
        <v>0.6</v>
      </c>
      <c r="E1763">
        <f t="shared" si="42"/>
        <v>0.13919999999999999</v>
      </c>
    </row>
    <row r="1764" spans="1:5" ht="30" x14ac:dyDescent="0.25">
      <c r="A1764" s="2" t="s">
        <v>545</v>
      </c>
      <c r="B1764" t="s">
        <v>135</v>
      </c>
      <c r="C1764">
        <v>0.23200000000000001</v>
      </c>
      <c r="D1764">
        <v>0.7</v>
      </c>
      <c r="E1764">
        <f t="shared" si="42"/>
        <v>0.16239999999999999</v>
      </c>
    </row>
    <row r="1765" spans="1:5" x14ac:dyDescent="0.25">
      <c r="A1765" s="2" t="s">
        <v>546</v>
      </c>
      <c r="B1765" t="s">
        <v>135</v>
      </c>
      <c r="C1765">
        <v>0.23200000000000001</v>
      </c>
      <c r="D1765">
        <v>0.09</v>
      </c>
      <c r="E1765">
        <f t="shared" si="42"/>
        <v>2.0899999999999998E-2</v>
      </c>
    </row>
    <row r="1766" spans="1:5" x14ac:dyDescent="0.25">
      <c r="A1766" s="2" t="s">
        <v>547</v>
      </c>
      <c r="B1766" t="s">
        <v>135</v>
      </c>
      <c r="C1766">
        <v>0.23200000000000001</v>
      </c>
      <c r="D1766">
        <v>0.04</v>
      </c>
      <c r="E1766">
        <f t="shared" si="42"/>
        <v>9.2999999999999992E-3</v>
      </c>
    </row>
    <row r="1767" spans="1:5" x14ac:dyDescent="0.25">
      <c r="A1767" s="2" t="s">
        <v>132</v>
      </c>
      <c r="B1767" t="s">
        <v>9</v>
      </c>
      <c r="C1767" t="s">
        <v>9</v>
      </c>
      <c r="D1767" t="s">
        <v>9</v>
      </c>
      <c r="E1767">
        <f>SUM(E1755:E1766)</f>
        <v>4.621999999999999</v>
      </c>
    </row>
    <row r="1768" spans="1:5" x14ac:dyDescent="0.25">
      <c r="B1768"/>
      <c r="C1768"/>
      <c r="D1768"/>
      <c r="E1768"/>
    </row>
    <row r="1769" spans="1:5" x14ac:dyDescent="0.25">
      <c r="A1769" s="2" t="s">
        <v>142</v>
      </c>
      <c r="B1769" t="s">
        <v>9</v>
      </c>
      <c r="C1769" t="s">
        <v>9</v>
      </c>
      <c r="D1769" t="s">
        <v>9</v>
      </c>
      <c r="E1769">
        <f>E1752+E1767</f>
        <v>6.9936999999999987</v>
      </c>
    </row>
    <row r="1770" spans="1:5" x14ac:dyDescent="0.25">
      <c r="A1770" s="2" t="s">
        <v>143</v>
      </c>
      <c r="B1770" t="s">
        <v>9</v>
      </c>
      <c r="C1770" t="s">
        <v>9</v>
      </c>
      <c r="D1770" s="271">
        <v>0</v>
      </c>
      <c r="E1770">
        <f>ROUND((E1769*D1770),4)</f>
        <v>0</v>
      </c>
    </row>
    <row r="1771" spans="1:5" x14ac:dyDescent="0.25">
      <c r="A1771" s="2" t="s">
        <v>144</v>
      </c>
      <c r="B1771" t="s">
        <v>9</v>
      </c>
      <c r="C1771" t="s">
        <v>9</v>
      </c>
      <c r="D1771" t="s">
        <v>9</v>
      </c>
      <c r="E1771">
        <f>SUM(E1769:E1770)</f>
        <v>6.9936999999999987</v>
      </c>
    </row>
    <row r="1772" spans="1:5" x14ac:dyDescent="0.25">
      <c r="B1772"/>
      <c r="C1772"/>
      <c r="D1772"/>
      <c r="E1772"/>
    </row>
    <row r="1773" spans="1:5" x14ac:dyDescent="0.25">
      <c r="A1773" s="2" t="s">
        <v>519</v>
      </c>
      <c r="B1773" t="s">
        <v>473</v>
      </c>
      <c r="C1773"/>
      <c r="D1773"/>
      <c r="E1773"/>
    </row>
    <row r="1774" spans="1:5" x14ac:dyDescent="0.25">
      <c r="A1774" s="2" t="s">
        <v>844</v>
      </c>
      <c r="B1774"/>
      <c r="C1774"/>
      <c r="D1774"/>
      <c r="E1774"/>
    </row>
    <row r="1775" spans="1:5" x14ac:dyDescent="0.25">
      <c r="A1775" s="2" t="s">
        <v>145</v>
      </c>
      <c r="B1775"/>
      <c r="C1775"/>
      <c r="D1775"/>
      <c r="E1775"/>
    </row>
    <row r="1776" spans="1:5" x14ac:dyDescent="0.25">
      <c r="B1776"/>
      <c r="C1776"/>
      <c r="D1776"/>
      <c r="E1776"/>
    </row>
    <row r="1777" spans="1:5" x14ac:dyDescent="0.25">
      <c r="A1777" s="2" t="s">
        <v>133</v>
      </c>
      <c r="B1777" t="s">
        <v>127</v>
      </c>
      <c r="C1777" t="s">
        <v>128</v>
      </c>
      <c r="D1777" t="s">
        <v>129</v>
      </c>
      <c r="E1777" t="s">
        <v>130</v>
      </c>
    </row>
    <row r="1778" spans="1:5" x14ac:dyDescent="0.25">
      <c r="A1778" s="2" t="s">
        <v>773</v>
      </c>
      <c r="B1778" t="s">
        <v>135</v>
      </c>
      <c r="C1778">
        <v>21.115200000000002</v>
      </c>
      <c r="D1778">
        <v>8.6199999999999992</v>
      </c>
      <c r="E1778">
        <f>ROUND((C1778*D1778),4)</f>
        <v>182.01300000000001</v>
      </c>
    </row>
    <row r="1779" spans="1:5" x14ac:dyDescent="0.25">
      <c r="A1779" s="2" t="s">
        <v>845</v>
      </c>
      <c r="B1779" t="s">
        <v>135</v>
      </c>
      <c r="C1779">
        <v>21.115200000000002</v>
      </c>
      <c r="D1779">
        <v>11.31</v>
      </c>
      <c r="E1779">
        <f>ROUND((C1779*D1779),4)</f>
        <v>238.81290000000001</v>
      </c>
    </row>
    <row r="1780" spans="1:5" x14ac:dyDescent="0.25">
      <c r="A1780" s="2" t="s">
        <v>132</v>
      </c>
      <c r="B1780" t="s">
        <v>9</v>
      </c>
      <c r="C1780" t="s">
        <v>9</v>
      </c>
      <c r="D1780" t="s">
        <v>9</v>
      </c>
      <c r="E1780">
        <f>SUM(E1778:E1779)</f>
        <v>420.82590000000005</v>
      </c>
    </row>
    <row r="1781" spans="1:5" x14ac:dyDescent="0.25">
      <c r="B1781"/>
      <c r="C1781"/>
      <c r="D1781"/>
      <c r="E1781"/>
    </row>
    <row r="1782" spans="1:5" x14ac:dyDescent="0.25">
      <c r="A1782" s="2" t="s">
        <v>137</v>
      </c>
      <c r="B1782" t="s">
        <v>127</v>
      </c>
      <c r="C1782" t="s">
        <v>128</v>
      </c>
      <c r="D1782" t="s">
        <v>129</v>
      </c>
      <c r="E1782" t="s">
        <v>130</v>
      </c>
    </row>
    <row r="1783" spans="1:5" x14ac:dyDescent="0.25">
      <c r="A1783" s="2" t="s">
        <v>531</v>
      </c>
      <c r="B1783" t="s">
        <v>141</v>
      </c>
      <c r="C1783">
        <v>0.12246816000000001</v>
      </c>
      <c r="D1783">
        <v>6.93</v>
      </c>
      <c r="E1783">
        <f t="shared" ref="E1783:E1799" si="43">ROUND((C1783*D1783),4)</f>
        <v>0.84870000000000001</v>
      </c>
    </row>
    <row r="1784" spans="1:5" x14ac:dyDescent="0.25">
      <c r="A1784" s="2" t="s">
        <v>532</v>
      </c>
      <c r="B1784" t="s">
        <v>172</v>
      </c>
      <c r="C1784">
        <v>0.58277952</v>
      </c>
      <c r="D1784">
        <v>33.270000000000003</v>
      </c>
      <c r="E1784">
        <f t="shared" si="43"/>
        <v>19.389099999999999</v>
      </c>
    </row>
    <row r="1785" spans="1:5" x14ac:dyDescent="0.25">
      <c r="A1785" s="2" t="s">
        <v>533</v>
      </c>
      <c r="B1785" t="s">
        <v>141</v>
      </c>
      <c r="C1785">
        <v>0.58277952</v>
      </c>
      <c r="D1785">
        <v>27.73</v>
      </c>
      <c r="E1785">
        <f t="shared" si="43"/>
        <v>16.160499999999999</v>
      </c>
    </row>
    <row r="1786" spans="1:5" x14ac:dyDescent="0.25">
      <c r="A1786" s="2" t="s">
        <v>534</v>
      </c>
      <c r="B1786" t="s">
        <v>141</v>
      </c>
      <c r="C1786">
        <v>0.58277952</v>
      </c>
      <c r="D1786">
        <v>11.73</v>
      </c>
      <c r="E1786">
        <f t="shared" si="43"/>
        <v>6.8360000000000003</v>
      </c>
    </row>
    <row r="1787" spans="1:5" x14ac:dyDescent="0.25">
      <c r="A1787" s="2" t="s">
        <v>535</v>
      </c>
      <c r="B1787" t="s">
        <v>141</v>
      </c>
      <c r="C1787">
        <v>0.12246816000000001</v>
      </c>
      <c r="D1787">
        <v>93.94</v>
      </c>
      <c r="E1787">
        <f t="shared" si="43"/>
        <v>11.5047</v>
      </c>
    </row>
    <row r="1788" spans="1:5" ht="30" x14ac:dyDescent="0.25">
      <c r="A1788" s="2" t="s">
        <v>846</v>
      </c>
      <c r="B1788" t="s">
        <v>140</v>
      </c>
      <c r="C1788">
        <v>21.672000000000001</v>
      </c>
      <c r="D1788">
        <v>32.94</v>
      </c>
      <c r="E1788">
        <f t="shared" si="43"/>
        <v>713.87570000000005</v>
      </c>
    </row>
    <row r="1789" spans="1:5" ht="30" x14ac:dyDescent="0.25">
      <c r="A1789" s="2" t="s">
        <v>847</v>
      </c>
      <c r="B1789" t="s">
        <v>140</v>
      </c>
      <c r="C1789">
        <v>10.32</v>
      </c>
      <c r="D1789">
        <v>26.24</v>
      </c>
      <c r="E1789">
        <f t="shared" si="43"/>
        <v>270.79680000000002</v>
      </c>
    </row>
    <row r="1790" spans="1:5" ht="30" x14ac:dyDescent="0.25">
      <c r="A1790" s="2" t="s">
        <v>848</v>
      </c>
      <c r="B1790" t="s">
        <v>159</v>
      </c>
      <c r="C1790">
        <v>19.576000000000001</v>
      </c>
      <c r="D1790">
        <v>28.57</v>
      </c>
      <c r="E1790">
        <f t="shared" si="43"/>
        <v>559.28629999999998</v>
      </c>
    </row>
    <row r="1791" spans="1:5" ht="30" x14ac:dyDescent="0.25">
      <c r="A1791" s="2" t="s">
        <v>849</v>
      </c>
      <c r="B1791" t="s">
        <v>141</v>
      </c>
      <c r="C1791">
        <v>16</v>
      </c>
      <c r="D1791">
        <v>58.19</v>
      </c>
      <c r="E1791">
        <f t="shared" si="43"/>
        <v>931.04</v>
      </c>
    </row>
    <row r="1792" spans="1:5" ht="30" x14ac:dyDescent="0.25">
      <c r="A1792" s="2" t="s">
        <v>537</v>
      </c>
      <c r="B1792" t="s">
        <v>141</v>
      </c>
      <c r="C1792">
        <v>0.12246816000000001</v>
      </c>
      <c r="D1792">
        <v>16</v>
      </c>
      <c r="E1792">
        <f t="shared" si="43"/>
        <v>1.9595</v>
      </c>
    </row>
    <row r="1793" spans="1:5" x14ac:dyDescent="0.25">
      <c r="A1793" s="2" t="s">
        <v>538</v>
      </c>
      <c r="B1793" t="s">
        <v>172</v>
      </c>
      <c r="C1793">
        <v>0.58277952</v>
      </c>
      <c r="D1793">
        <v>8.9</v>
      </c>
      <c r="E1793">
        <f t="shared" si="43"/>
        <v>5.1867000000000001</v>
      </c>
    </row>
    <row r="1794" spans="1:5" x14ac:dyDescent="0.25">
      <c r="A1794" s="2" t="s">
        <v>850</v>
      </c>
      <c r="B1794" t="s">
        <v>159</v>
      </c>
      <c r="C1794">
        <v>1</v>
      </c>
      <c r="D1794">
        <v>8.67</v>
      </c>
      <c r="E1794">
        <f t="shared" si="43"/>
        <v>8.67</v>
      </c>
    </row>
    <row r="1795" spans="1:5" ht="30" x14ac:dyDescent="0.25">
      <c r="A1795" s="2" t="s">
        <v>851</v>
      </c>
      <c r="B1795" t="s">
        <v>141</v>
      </c>
      <c r="C1795">
        <v>8</v>
      </c>
      <c r="D1795">
        <v>8.2200000000000006</v>
      </c>
      <c r="E1795">
        <f t="shared" si="43"/>
        <v>65.760000000000005</v>
      </c>
    </row>
    <row r="1796" spans="1:5" ht="30" x14ac:dyDescent="0.25">
      <c r="A1796" s="2" t="s">
        <v>544</v>
      </c>
      <c r="B1796" t="s">
        <v>135</v>
      </c>
      <c r="C1796">
        <v>42.230400000000003</v>
      </c>
      <c r="D1796">
        <v>0.6</v>
      </c>
      <c r="E1796">
        <f t="shared" si="43"/>
        <v>25.338200000000001</v>
      </c>
    </row>
    <row r="1797" spans="1:5" ht="30" x14ac:dyDescent="0.25">
      <c r="A1797" s="2" t="s">
        <v>545</v>
      </c>
      <c r="B1797" t="s">
        <v>135</v>
      </c>
      <c r="C1797">
        <v>42.230400000000003</v>
      </c>
      <c r="D1797">
        <v>0.7</v>
      </c>
      <c r="E1797">
        <f t="shared" si="43"/>
        <v>29.561299999999999</v>
      </c>
    </row>
    <row r="1798" spans="1:5" x14ac:dyDescent="0.25">
      <c r="A1798" s="2" t="s">
        <v>546</v>
      </c>
      <c r="B1798" t="s">
        <v>135</v>
      </c>
      <c r="C1798">
        <v>42.230400000000003</v>
      </c>
      <c r="D1798">
        <v>0.09</v>
      </c>
      <c r="E1798">
        <f t="shared" si="43"/>
        <v>3.8007</v>
      </c>
    </row>
    <row r="1799" spans="1:5" x14ac:dyDescent="0.25">
      <c r="A1799" s="2" t="s">
        <v>547</v>
      </c>
      <c r="B1799" t="s">
        <v>135</v>
      </c>
      <c r="C1799">
        <v>42.230400000000003</v>
      </c>
      <c r="D1799">
        <v>0.04</v>
      </c>
      <c r="E1799">
        <f t="shared" si="43"/>
        <v>1.6892</v>
      </c>
    </row>
    <row r="1800" spans="1:5" x14ac:dyDescent="0.25">
      <c r="A1800" s="2" t="s">
        <v>132</v>
      </c>
      <c r="B1800" t="s">
        <v>9</v>
      </c>
      <c r="C1800" t="s">
        <v>9</v>
      </c>
      <c r="D1800" t="s">
        <v>9</v>
      </c>
      <c r="E1800">
        <f>SUM(E1783:E1799)</f>
        <v>2671.7033999999999</v>
      </c>
    </row>
    <row r="1801" spans="1:5" x14ac:dyDescent="0.25">
      <c r="B1801"/>
      <c r="C1801"/>
      <c r="D1801"/>
      <c r="E1801"/>
    </row>
    <row r="1802" spans="1:5" x14ac:dyDescent="0.25">
      <c r="A1802" s="2" t="s">
        <v>142</v>
      </c>
      <c r="B1802" t="s">
        <v>9</v>
      </c>
      <c r="C1802" t="s">
        <v>9</v>
      </c>
      <c r="D1802" t="s">
        <v>9</v>
      </c>
      <c r="E1802">
        <f>E1780+E1800</f>
        <v>3092.5293000000001</v>
      </c>
    </row>
    <row r="1803" spans="1:5" x14ac:dyDescent="0.25">
      <c r="A1803" s="2" t="s">
        <v>143</v>
      </c>
      <c r="B1803" t="s">
        <v>9</v>
      </c>
      <c r="C1803" t="s">
        <v>9</v>
      </c>
      <c r="D1803" s="271">
        <v>0</v>
      </c>
      <c r="E1803">
        <f>ROUND((E1802*D1803),4)</f>
        <v>0</v>
      </c>
    </row>
    <row r="1804" spans="1:5" x14ac:dyDescent="0.25">
      <c r="A1804" s="2" t="s">
        <v>144</v>
      </c>
      <c r="B1804" t="s">
        <v>9</v>
      </c>
      <c r="C1804" t="s">
        <v>9</v>
      </c>
      <c r="D1804" t="s">
        <v>9</v>
      </c>
      <c r="E1804">
        <f>SUM(E1802:E1803)</f>
        <v>3092.5293000000001</v>
      </c>
    </row>
    <row r="1805" spans="1:5" x14ac:dyDescent="0.25">
      <c r="B1805"/>
      <c r="C1805"/>
      <c r="D1805"/>
      <c r="E1805"/>
    </row>
    <row r="1806" spans="1:5" x14ac:dyDescent="0.25">
      <c r="A1806" s="2" t="s">
        <v>519</v>
      </c>
      <c r="B1806" t="s">
        <v>476</v>
      </c>
      <c r="C1806"/>
      <c r="D1806"/>
      <c r="E1806"/>
    </row>
    <row r="1807" spans="1:5" x14ac:dyDescent="0.25">
      <c r="A1807" s="2" t="s">
        <v>852</v>
      </c>
      <c r="B1807"/>
      <c r="C1807"/>
      <c r="D1807"/>
      <c r="E1807"/>
    </row>
    <row r="1808" spans="1:5" x14ac:dyDescent="0.25">
      <c r="A1808" s="2" t="s">
        <v>145</v>
      </c>
      <c r="B1808"/>
      <c r="C1808"/>
      <c r="D1808"/>
      <c r="E1808"/>
    </row>
    <row r="1809" spans="1:5" x14ac:dyDescent="0.25">
      <c r="B1809"/>
      <c r="C1809"/>
      <c r="D1809"/>
      <c r="E1809"/>
    </row>
    <row r="1810" spans="1:5" x14ac:dyDescent="0.25">
      <c r="A1810" s="2" t="s">
        <v>133</v>
      </c>
      <c r="B1810" t="s">
        <v>127</v>
      </c>
      <c r="C1810" t="s">
        <v>128</v>
      </c>
      <c r="D1810" t="s">
        <v>129</v>
      </c>
      <c r="E1810" t="s">
        <v>130</v>
      </c>
    </row>
    <row r="1811" spans="1:5" x14ac:dyDescent="0.25">
      <c r="A1811" s="2" t="s">
        <v>773</v>
      </c>
      <c r="B1811" t="s">
        <v>135</v>
      </c>
      <c r="C1811">
        <v>16.348800000000001</v>
      </c>
      <c r="D1811">
        <v>8.6199999999999992</v>
      </c>
      <c r="E1811">
        <f>ROUND((C1811*D1811),4)</f>
        <v>140.92670000000001</v>
      </c>
    </row>
    <row r="1812" spans="1:5" x14ac:dyDescent="0.25">
      <c r="A1812" s="2" t="s">
        <v>845</v>
      </c>
      <c r="B1812" t="s">
        <v>135</v>
      </c>
      <c r="C1812">
        <v>16.348800000000001</v>
      </c>
      <c r="D1812">
        <v>11.31</v>
      </c>
      <c r="E1812">
        <f>ROUND((C1812*D1812),4)</f>
        <v>184.9049</v>
      </c>
    </row>
    <row r="1813" spans="1:5" x14ac:dyDescent="0.25">
      <c r="A1813" s="2" t="s">
        <v>132</v>
      </c>
      <c r="B1813" t="s">
        <v>9</v>
      </c>
      <c r="C1813" t="s">
        <v>9</v>
      </c>
      <c r="D1813" t="s">
        <v>9</v>
      </c>
      <c r="E1813">
        <f>SUM(E1811:E1812)</f>
        <v>325.83159999999998</v>
      </c>
    </row>
    <row r="1814" spans="1:5" x14ac:dyDescent="0.25">
      <c r="B1814"/>
      <c r="C1814"/>
      <c r="D1814"/>
      <c r="E1814"/>
    </row>
    <row r="1815" spans="1:5" x14ac:dyDescent="0.25">
      <c r="A1815" s="2" t="s">
        <v>137</v>
      </c>
      <c r="B1815" t="s">
        <v>127</v>
      </c>
      <c r="C1815" t="s">
        <v>128</v>
      </c>
      <c r="D1815" t="s">
        <v>129</v>
      </c>
      <c r="E1815" t="s">
        <v>130</v>
      </c>
    </row>
    <row r="1816" spans="1:5" x14ac:dyDescent="0.25">
      <c r="A1816" s="2" t="s">
        <v>531</v>
      </c>
      <c r="B1816" t="s">
        <v>141</v>
      </c>
      <c r="C1816">
        <v>9.4823039999999997E-2</v>
      </c>
      <c r="D1816">
        <v>6.93</v>
      </c>
      <c r="E1816">
        <f t="shared" ref="E1816:E1832" si="44">ROUND((C1816*D1816),4)</f>
        <v>0.65710000000000002</v>
      </c>
    </row>
    <row r="1817" spans="1:5" x14ac:dyDescent="0.25">
      <c r="A1817" s="2" t="s">
        <v>532</v>
      </c>
      <c r="B1817" t="s">
        <v>172</v>
      </c>
      <c r="C1817">
        <v>0.45122688</v>
      </c>
      <c r="D1817">
        <v>33.270000000000003</v>
      </c>
      <c r="E1817">
        <f t="shared" si="44"/>
        <v>15.0123</v>
      </c>
    </row>
    <row r="1818" spans="1:5" x14ac:dyDescent="0.25">
      <c r="A1818" s="2" t="s">
        <v>533</v>
      </c>
      <c r="B1818" t="s">
        <v>141</v>
      </c>
      <c r="C1818">
        <v>0.45122688</v>
      </c>
      <c r="D1818">
        <v>27.73</v>
      </c>
      <c r="E1818">
        <f t="shared" si="44"/>
        <v>12.512499999999999</v>
      </c>
    </row>
    <row r="1819" spans="1:5" x14ac:dyDescent="0.25">
      <c r="A1819" s="2" t="s">
        <v>534</v>
      </c>
      <c r="B1819" t="s">
        <v>141</v>
      </c>
      <c r="C1819">
        <v>0.45122688</v>
      </c>
      <c r="D1819">
        <v>11.73</v>
      </c>
      <c r="E1819">
        <f t="shared" si="44"/>
        <v>5.2929000000000004</v>
      </c>
    </row>
    <row r="1820" spans="1:5" x14ac:dyDescent="0.25">
      <c r="A1820" s="2" t="s">
        <v>535</v>
      </c>
      <c r="B1820" t="s">
        <v>141</v>
      </c>
      <c r="C1820">
        <v>9.4823039999999997E-2</v>
      </c>
      <c r="D1820">
        <v>93.94</v>
      </c>
      <c r="E1820">
        <f t="shared" si="44"/>
        <v>8.9077000000000002</v>
      </c>
    </row>
    <row r="1821" spans="1:5" ht="30" x14ac:dyDescent="0.25">
      <c r="A1821" s="2" t="s">
        <v>846</v>
      </c>
      <c r="B1821" t="s">
        <v>140</v>
      </c>
      <c r="C1821">
        <v>14.868</v>
      </c>
      <c r="D1821">
        <v>32.94</v>
      </c>
      <c r="E1821">
        <f t="shared" si="44"/>
        <v>489.75189999999998</v>
      </c>
    </row>
    <row r="1822" spans="1:5" ht="30" x14ac:dyDescent="0.25">
      <c r="A1822" s="2" t="s">
        <v>847</v>
      </c>
      <c r="B1822" t="s">
        <v>140</v>
      </c>
      <c r="C1822">
        <v>7.08</v>
      </c>
      <c r="D1822">
        <v>26.24</v>
      </c>
      <c r="E1822">
        <f t="shared" si="44"/>
        <v>185.7792</v>
      </c>
    </row>
    <row r="1823" spans="1:5" ht="30" x14ac:dyDescent="0.25">
      <c r="A1823" s="2" t="s">
        <v>848</v>
      </c>
      <c r="B1823" t="s">
        <v>159</v>
      </c>
      <c r="C1823">
        <v>13.744</v>
      </c>
      <c r="D1823">
        <v>28.57</v>
      </c>
      <c r="E1823">
        <f t="shared" si="44"/>
        <v>392.66609999999997</v>
      </c>
    </row>
    <row r="1824" spans="1:5" ht="30" x14ac:dyDescent="0.25">
      <c r="A1824" s="2" t="s">
        <v>849</v>
      </c>
      <c r="B1824" t="s">
        <v>141</v>
      </c>
      <c r="C1824">
        <v>12</v>
      </c>
      <c r="D1824">
        <v>58.19</v>
      </c>
      <c r="E1824">
        <f t="shared" si="44"/>
        <v>698.28</v>
      </c>
    </row>
    <row r="1825" spans="1:5" ht="30" x14ac:dyDescent="0.25">
      <c r="A1825" s="2" t="s">
        <v>537</v>
      </c>
      <c r="B1825" t="s">
        <v>141</v>
      </c>
      <c r="C1825">
        <v>9.4823039999999997E-2</v>
      </c>
      <c r="D1825">
        <v>16</v>
      </c>
      <c r="E1825">
        <f t="shared" si="44"/>
        <v>1.5172000000000001</v>
      </c>
    </row>
    <row r="1826" spans="1:5" x14ac:dyDescent="0.25">
      <c r="A1826" s="2" t="s">
        <v>538</v>
      </c>
      <c r="B1826" t="s">
        <v>172</v>
      </c>
      <c r="C1826">
        <v>0.45122688</v>
      </c>
      <c r="D1826">
        <v>8.9</v>
      </c>
      <c r="E1826">
        <f t="shared" si="44"/>
        <v>4.0159000000000002</v>
      </c>
    </row>
    <row r="1827" spans="1:5" x14ac:dyDescent="0.25">
      <c r="A1827" s="2" t="s">
        <v>850</v>
      </c>
      <c r="B1827" t="s">
        <v>159</v>
      </c>
      <c r="C1827">
        <v>1</v>
      </c>
      <c r="D1827">
        <v>8.67</v>
      </c>
      <c r="E1827">
        <f t="shared" si="44"/>
        <v>8.67</v>
      </c>
    </row>
    <row r="1828" spans="1:5" ht="30" x14ac:dyDescent="0.25">
      <c r="A1828" s="2" t="s">
        <v>851</v>
      </c>
      <c r="B1828" t="s">
        <v>141</v>
      </c>
      <c r="C1828">
        <v>6</v>
      </c>
      <c r="D1828">
        <v>8.2200000000000006</v>
      </c>
      <c r="E1828">
        <f t="shared" si="44"/>
        <v>49.32</v>
      </c>
    </row>
    <row r="1829" spans="1:5" ht="30" x14ac:dyDescent="0.25">
      <c r="A1829" s="2" t="s">
        <v>544</v>
      </c>
      <c r="B1829" t="s">
        <v>135</v>
      </c>
      <c r="C1829">
        <v>32.697600000000001</v>
      </c>
      <c r="D1829">
        <v>0.6</v>
      </c>
      <c r="E1829">
        <f t="shared" si="44"/>
        <v>19.618600000000001</v>
      </c>
    </row>
    <row r="1830" spans="1:5" ht="30" x14ac:dyDescent="0.25">
      <c r="A1830" s="2" t="s">
        <v>545</v>
      </c>
      <c r="B1830" t="s">
        <v>135</v>
      </c>
      <c r="C1830">
        <v>32.697600000000001</v>
      </c>
      <c r="D1830">
        <v>0.7</v>
      </c>
      <c r="E1830">
        <f t="shared" si="44"/>
        <v>22.888300000000001</v>
      </c>
    </row>
    <row r="1831" spans="1:5" x14ac:dyDescent="0.25">
      <c r="A1831" s="2" t="s">
        <v>546</v>
      </c>
      <c r="B1831" t="s">
        <v>135</v>
      </c>
      <c r="C1831">
        <v>32.697600000000001</v>
      </c>
      <c r="D1831">
        <v>0.09</v>
      </c>
      <c r="E1831">
        <f t="shared" si="44"/>
        <v>2.9428000000000001</v>
      </c>
    </row>
    <row r="1832" spans="1:5" x14ac:dyDescent="0.25">
      <c r="A1832" s="2" t="s">
        <v>547</v>
      </c>
      <c r="B1832" t="s">
        <v>135</v>
      </c>
      <c r="C1832">
        <v>32.697600000000001</v>
      </c>
      <c r="D1832">
        <v>0.04</v>
      </c>
      <c r="E1832">
        <f t="shared" si="44"/>
        <v>1.3079000000000001</v>
      </c>
    </row>
    <row r="1833" spans="1:5" x14ac:dyDescent="0.25">
      <c r="A1833" s="2" t="s">
        <v>132</v>
      </c>
      <c r="B1833" t="s">
        <v>9</v>
      </c>
      <c r="C1833" t="s">
        <v>9</v>
      </c>
      <c r="D1833" t="s">
        <v>9</v>
      </c>
      <c r="E1833">
        <f>SUM(E1816:E1832)</f>
        <v>1919.1404000000002</v>
      </c>
    </row>
    <row r="1834" spans="1:5" x14ac:dyDescent="0.25">
      <c r="B1834"/>
      <c r="C1834"/>
      <c r="D1834"/>
      <c r="E1834"/>
    </row>
    <row r="1835" spans="1:5" x14ac:dyDescent="0.25">
      <c r="A1835" s="2" t="s">
        <v>142</v>
      </c>
      <c r="B1835" t="s">
        <v>9</v>
      </c>
      <c r="C1835" t="s">
        <v>9</v>
      </c>
      <c r="D1835" t="s">
        <v>9</v>
      </c>
      <c r="E1835">
        <f>E1813+E1833</f>
        <v>2244.9720000000002</v>
      </c>
    </row>
    <row r="1836" spans="1:5" x14ac:dyDescent="0.25">
      <c r="A1836" s="2" t="s">
        <v>143</v>
      </c>
      <c r="B1836" t="s">
        <v>9</v>
      </c>
      <c r="C1836" t="s">
        <v>9</v>
      </c>
      <c r="D1836" s="271">
        <v>0</v>
      </c>
      <c r="E1836">
        <f>ROUND((E1835*D1836),4)</f>
        <v>0</v>
      </c>
    </row>
    <row r="1837" spans="1:5" x14ac:dyDescent="0.25">
      <c r="A1837" s="2" t="s">
        <v>144</v>
      </c>
      <c r="B1837" t="s">
        <v>9</v>
      </c>
      <c r="C1837" t="s">
        <v>9</v>
      </c>
      <c r="D1837" t="s">
        <v>9</v>
      </c>
      <c r="E1837">
        <f>SUM(E1835:E1836)</f>
        <v>2244.9720000000002</v>
      </c>
    </row>
    <row r="1838" spans="1:5" x14ac:dyDescent="0.25">
      <c r="B1838"/>
      <c r="C1838"/>
      <c r="D1838"/>
      <c r="E1838"/>
    </row>
    <row r="1839" spans="1:5" x14ac:dyDescent="0.25">
      <c r="A1839" s="2" t="s">
        <v>519</v>
      </c>
      <c r="B1839" t="s">
        <v>479</v>
      </c>
      <c r="C1839"/>
      <c r="D1839"/>
      <c r="E1839"/>
    </row>
    <row r="1840" spans="1:5" x14ac:dyDescent="0.25">
      <c r="A1840" s="2" t="s">
        <v>853</v>
      </c>
      <c r="B1840"/>
      <c r="C1840"/>
      <c r="D1840"/>
      <c r="E1840"/>
    </row>
    <row r="1841" spans="1:5" x14ac:dyDescent="0.25">
      <c r="A1841" s="2" t="s">
        <v>145</v>
      </c>
      <c r="B1841"/>
      <c r="C1841"/>
      <c r="D1841"/>
      <c r="E1841"/>
    </row>
    <row r="1842" spans="1:5" x14ac:dyDescent="0.25">
      <c r="B1842"/>
      <c r="C1842"/>
      <c r="D1842"/>
      <c r="E1842"/>
    </row>
    <row r="1843" spans="1:5" x14ac:dyDescent="0.25">
      <c r="A1843" s="2" t="s">
        <v>133</v>
      </c>
      <c r="B1843" t="s">
        <v>127</v>
      </c>
      <c r="C1843" t="s">
        <v>128</v>
      </c>
      <c r="D1843" t="s">
        <v>129</v>
      </c>
      <c r="E1843" t="s">
        <v>130</v>
      </c>
    </row>
    <row r="1844" spans="1:5" x14ac:dyDescent="0.25">
      <c r="A1844" s="2" t="s">
        <v>773</v>
      </c>
      <c r="B1844" t="s">
        <v>135</v>
      </c>
      <c r="C1844">
        <v>15.0144</v>
      </c>
      <c r="D1844">
        <v>8.6199999999999992</v>
      </c>
      <c r="E1844">
        <f>ROUND((C1844*D1844),4)</f>
        <v>129.42410000000001</v>
      </c>
    </row>
    <row r="1845" spans="1:5" x14ac:dyDescent="0.25">
      <c r="A1845" s="2" t="s">
        <v>845</v>
      </c>
      <c r="B1845" t="s">
        <v>135</v>
      </c>
      <c r="C1845">
        <v>15.0144</v>
      </c>
      <c r="D1845">
        <v>11.31</v>
      </c>
      <c r="E1845">
        <f>ROUND((C1845*D1845),4)</f>
        <v>169.81290000000001</v>
      </c>
    </row>
    <row r="1846" spans="1:5" x14ac:dyDescent="0.25">
      <c r="A1846" s="2" t="s">
        <v>132</v>
      </c>
      <c r="B1846" t="s">
        <v>9</v>
      </c>
      <c r="C1846" t="s">
        <v>9</v>
      </c>
      <c r="D1846" t="s">
        <v>9</v>
      </c>
      <c r="E1846">
        <f>SUM(E1844:E1845)</f>
        <v>299.23700000000002</v>
      </c>
    </row>
    <row r="1847" spans="1:5" x14ac:dyDescent="0.25">
      <c r="B1847"/>
      <c r="C1847"/>
      <c r="D1847"/>
      <c r="E1847"/>
    </row>
    <row r="1848" spans="1:5" x14ac:dyDescent="0.25">
      <c r="A1848" s="2" t="s">
        <v>137</v>
      </c>
      <c r="B1848" t="s">
        <v>127</v>
      </c>
      <c r="C1848" t="s">
        <v>128</v>
      </c>
      <c r="D1848" t="s">
        <v>129</v>
      </c>
      <c r="E1848" t="s">
        <v>130</v>
      </c>
    </row>
    <row r="1849" spans="1:5" x14ac:dyDescent="0.25">
      <c r="A1849" s="2" t="s">
        <v>531</v>
      </c>
      <c r="B1849" t="s">
        <v>141</v>
      </c>
      <c r="C1849">
        <v>8.7083519999999998E-2</v>
      </c>
      <c r="D1849">
        <v>6.93</v>
      </c>
      <c r="E1849">
        <f t="shared" ref="E1849:E1865" si="45">ROUND((C1849*D1849),4)</f>
        <v>0.60350000000000004</v>
      </c>
    </row>
    <row r="1850" spans="1:5" x14ac:dyDescent="0.25">
      <c r="A1850" s="2" t="s">
        <v>532</v>
      </c>
      <c r="B1850" t="s">
        <v>172</v>
      </c>
      <c r="C1850">
        <v>0.41439744000000001</v>
      </c>
      <c r="D1850">
        <v>33.270000000000003</v>
      </c>
      <c r="E1850">
        <f t="shared" si="45"/>
        <v>13.787000000000001</v>
      </c>
    </row>
    <row r="1851" spans="1:5" x14ac:dyDescent="0.25">
      <c r="A1851" s="2" t="s">
        <v>533</v>
      </c>
      <c r="B1851" t="s">
        <v>141</v>
      </c>
      <c r="C1851">
        <v>0.41439744000000001</v>
      </c>
      <c r="D1851">
        <v>27.73</v>
      </c>
      <c r="E1851">
        <f t="shared" si="45"/>
        <v>11.491199999999999</v>
      </c>
    </row>
    <row r="1852" spans="1:5" x14ac:dyDescent="0.25">
      <c r="A1852" s="2" t="s">
        <v>534</v>
      </c>
      <c r="B1852" t="s">
        <v>141</v>
      </c>
      <c r="C1852">
        <v>0.41439744000000001</v>
      </c>
      <c r="D1852">
        <v>11.73</v>
      </c>
      <c r="E1852">
        <f t="shared" si="45"/>
        <v>4.8609</v>
      </c>
    </row>
    <row r="1853" spans="1:5" x14ac:dyDescent="0.25">
      <c r="A1853" s="2" t="s">
        <v>535</v>
      </c>
      <c r="B1853" t="s">
        <v>141</v>
      </c>
      <c r="C1853">
        <v>8.7083519999999998E-2</v>
      </c>
      <c r="D1853">
        <v>93.94</v>
      </c>
      <c r="E1853">
        <f t="shared" si="45"/>
        <v>8.1806000000000001</v>
      </c>
    </row>
    <row r="1854" spans="1:5" ht="30" x14ac:dyDescent="0.25">
      <c r="A1854" s="2" t="s">
        <v>846</v>
      </c>
      <c r="B1854" t="s">
        <v>140</v>
      </c>
      <c r="C1854">
        <v>10.584</v>
      </c>
      <c r="D1854">
        <v>32.94</v>
      </c>
      <c r="E1854">
        <f t="shared" si="45"/>
        <v>348.637</v>
      </c>
    </row>
    <row r="1855" spans="1:5" ht="30" x14ac:dyDescent="0.25">
      <c r="A1855" s="2" t="s">
        <v>847</v>
      </c>
      <c r="B1855" t="s">
        <v>140</v>
      </c>
      <c r="C1855">
        <v>5.04</v>
      </c>
      <c r="D1855">
        <v>26.24</v>
      </c>
      <c r="E1855">
        <f t="shared" si="45"/>
        <v>132.24959999999999</v>
      </c>
    </row>
    <row r="1856" spans="1:5" ht="30" x14ac:dyDescent="0.25">
      <c r="A1856" s="2" t="s">
        <v>848</v>
      </c>
      <c r="B1856" t="s">
        <v>159</v>
      </c>
      <c r="C1856">
        <v>10.071999999999999</v>
      </c>
      <c r="D1856">
        <v>28.57</v>
      </c>
      <c r="E1856">
        <f t="shared" si="45"/>
        <v>287.75700000000001</v>
      </c>
    </row>
    <row r="1857" spans="1:5" ht="30" x14ac:dyDescent="0.25">
      <c r="A1857" s="2" t="s">
        <v>849</v>
      </c>
      <c r="B1857" t="s">
        <v>141</v>
      </c>
      <c r="C1857">
        <v>8</v>
      </c>
      <c r="D1857">
        <v>58.19</v>
      </c>
      <c r="E1857">
        <f t="shared" si="45"/>
        <v>465.52</v>
      </c>
    </row>
    <row r="1858" spans="1:5" ht="30" x14ac:dyDescent="0.25">
      <c r="A1858" s="2" t="s">
        <v>537</v>
      </c>
      <c r="B1858" t="s">
        <v>141</v>
      </c>
      <c r="C1858">
        <v>8.7083519999999998E-2</v>
      </c>
      <c r="D1858">
        <v>16</v>
      </c>
      <c r="E1858">
        <f t="shared" si="45"/>
        <v>1.3933</v>
      </c>
    </row>
    <row r="1859" spans="1:5" x14ac:dyDescent="0.25">
      <c r="A1859" s="2" t="s">
        <v>538</v>
      </c>
      <c r="B1859" t="s">
        <v>172</v>
      </c>
      <c r="C1859">
        <v>0.41439744000000001</v>
      </c>
      <c r="D1859">
        <v>8.9</v>
      </c>
      <c r="E1859">
        <f t="shared" si="45"/>
        <v>3.6880999999999999</v>
      </c>
    </row>
    <row r="1860" spans="1:5" x14ac:dyDescent="0.25">
      <c r="A1860" s="2" t="s">
        <v>850</v>
      </c>
      <c r="B1860" t="s">
        <v>159</v>
      </c>
      <c r="C1860">
        <v>1</v>
      </c>
      <c r="D1860">
        <v>8.67</v>
      </c>
      <c r="E1860">
        <f t="shared" si="45"/>
        <v>8.67</v>
      </c>
    </row>
    <row r="1861" spans="1:5" ht="30" x14ac:dyDescent="0.25">
      <c r="A1861" s="2" t="s">
        <v>851</v>
      </c>
      <c r="B1861" t="s">
        <v>141</v>
      </c>
      <c r="C1861">
        <v>4</v>
      </c>
      <c r="D1861">
        <v>8.2200000000000006</v>
      </c>
      <c r="E1861">
        <f t="shared" si="45"/>
        <v>32.880000000000003</v>
      </c>
    </row>
    <row r="1862" spans="1:5" ht="30" x14ac:dyDescent="0.25">
      <c r="A1862" s="2" t="s">
        <v>544</v>
      </c>
      <c r="B1862" t="s">
        <v>135</v>
      </c>
      <c r="C1862">
        <v>30.0288</v>
      </c>
      <c r="D1862">
        <v>0.6</v>
      </c>
      <c r="E1862">
        <f t="shared" si="45"/>
        <v>18.017299999999999</v>
      </c>
    </row>
    <row r="1863" spans="1:5" ht="30" x14ac:dyDescent="0.25">
      <c r="A1863" s="2" t="s">
        <v>545</v>
      </c>
      <c r="B1863" t="s">
        <v>135</v>
      </c>
      <c r="C1863">
        <v>30.0288</v>
      </c>
      <c r="D1863">
        <v>0.7</v>
      </c>
      <c r="E1863">
        <f t="shared" si="45"/>
        <v>21.020199999999999</v>
      </c>
    </row>
    <row r="1864" spans="1:5" x14ac:dyDescent="0.25">
      <c r="A1864" s="2" t="s">
        <v>546</v>
      </c>
      <c r="B1864" t="s">
        <v>135</v>
      </c>
      <c r="C1864">
        <v>30.0288</v>
      </c>
      <c r="D1864">
        <v>0.09</v>
      </c>
      <c r="E1864">
        <f t="shared" si="45"/>
        <v>2.7025999999999999</v>
      </c>
    </row>
    <row r="1865" spans="1:5" x14ac:dyDescent="0.25">
      <c r="A1865" s="2" t="s">
        <v>547</v>
      </c>
      <c r="B1865" t="s">
        <v>135</v>
      </c>
      <c r="C1865">
        <v>30.0288</v>
      </c>
      <c r="D1865">
        <v>0.04</v>
      </c>
      <c r="E1865">
        <f t="shared" si="45"/>
        <v>1.2012</v>
      </c>
    </row>
    <row r="1866" spans="1:5" x14ac:dyDescent="0.25">
      <c r="A1866" s="2" t="s">
        <v>132</v>
      </c>
      <c r="B1866" t="s">
        <v>9</v>
      </c>
      <c r="C1866" t="s">
        <v>9</v>
      </c>
      <c r="D1866" t="s">
        <v>9</v>
      </c>
      <c r="E1866">
        <f>SUM(E1849:E1865)</f>
        <v>1362.6595000000002</v>
      </c>
    </row>
    <row r="1867" spans="1:5" x14ac:dyDescent="0.25">
      <c r="B1867"/>
      <c r="C1867"/>
      <c r="D1867"/>
      <c r="E1867"/>
    </row>
    <row r="1868" spans="1:5" x14ac:dyDescent="0.25">
      <c r="A1868" s="2" t="s">
        <v>142</v>
      </c>
      <c r="B1868" t="s">
        <v>9</v>
      </c>
      <c r="C1868" t="s">
        <v>9</v>
      </c>
      <c r="D1868" t="s">
        <v>9</v>
      </c>
      <c r="E1868">
        <f>E1846+E1866</f>
        <v>1661.8965000000003</v>
      </c>
    </row>
    <row r="1869" spans="1:5" x14ac:dyDescent="0.25">
      <c r="A1869" s="2" t="s">
        <v>143</v>
      </c>
      <c r="B1869" t="s">
        <v>9</v>
      </c>
      <c r="C1869" t="s">
        <v>9</v>
      </c>
      <c r="D1869" s="271">
        <v>0</v>
      </c>
      <c r="E1869">
        <f>ROUND((E1868*D1869),4)</f>
        <v>0</v>
      </c>
    </row>
    <row r="1870" spans="1:5" x14ac:dyDescent="0.25">
      <c r="A1870" s="2" t="s">
        <v>144</v>
      </c>
      <c r="B1870" t="s">
        <v>9</v>
      </c>
      <c r="C1870" t="s">
        <v>9</v>
      </c>
      <c r="D1870" t="s">
        <v>9</v>
      </c>
      <c r="E1870">
        <f>SUM(E1868:E1869)</f>
        <v>1661.8965000000003</v>
      </c>
    </row>
    <row r="1871" spans="1:5" x14ac:dyDescent="0.25">
      <c r="B1871"/>
      <c r="C1871"/>
      <c r="D1871"/>
      <c r="E1871"/>
    </row>
    <row r="1872" spans="1:5" x14ac:dyDescent="0.25">
      <c r="A1872" s="2" t="s">
        <v>519</v>
      </c>
      <c r="B1872" t="s">
        <v>482</v>
      </c>
      <c r="C1872"/>
      <c r="D1872"/>
      <c r="E1872"/>
    </row>
    <row r="1873" spans="1:5" x14ac:dyDescent="0.25">
      <c r="A1873" s="2" t="s">
        <v>854</v>
      </c>
      <c r="B1873"/>
      <c r="C1873"/>
      <c r="D1873"/>
      <c r="E1873"/>
    </row>
    <row r="1874" spans="1:5" x14ac:dyDescent="0.25">
      <c r="A1874" s="2" t="s">
        <v>145</v>
      </c>
      <c r="B1874"/>
      <c r="C1874"/>
      <c r="D1874"/>
      <c r="E1874"/>
    </row>
    <row r="1875" spans="1:5" x14ac:dyDescent="0.25">
      <c r="B1875"/>
      <c r="C1875"/>
      <c r="D1875"/>
      <c r="E1875"/>
    </row>
    <row r="1876" spans="1:5" x14ac:dyDescent="0.25">
      <c r="A1876" s="2" t="s">
        <v>133</v>
      </c>
      <c r="B1876" t="s">
        <v>127</v>
      </c>
      <c r="C1876" t="s">
        <v>128</v>
      </c>
      <c r="D1876" t="s">
        <v>129</v>
      </c>
      <c r="E1876" t="s">
        <v>130</v>
      </c>
    </row>
    <row r="1877" spans="1:5" x14ac:dyDescent="0.25">
      <c r="A1877" s="2" t="s">
        <v>773</v>
      </c>
      <c r="B1877" t="s">
        <v>135</v>
      </c>
      <c r="C1877">
        <v>17.4648</v>
      </c>
      <c r="D1877">
        <v>8.6199999999999992</v>
      </c>
      <c r="E1877">
        <f>ROUND((C1877*D1877),4)</f>
        <v>150.54660000000001</v>
      </c>
    </row>
    <row r="1878" spans="1:5" x14ac:dyDescent="0.25">
      <c r="A1878" s="2" t="s">
        <v>845</v>
      </c>
      <c r="B1878" t="s">
        <v>135</v>
      </c>
      <c r="C1878">
        <v>17.4648</v>
      </c>
      <c r="D1878">
        <v>11.31</v>
      </c>
      <c r="E1878">
        <f>ROUND((C1878*D1878),4)</f>
        <v>197.52690000000001</v>
      </c>
    </row>
    <row r="1879" spans="1:5" x14ac:dyDescent="0.25">
      <c r="A1879" s="2" t="s">
        <v>132</v>
      </c>
      <c r="B1879" t="s">
        <v>9</v>
      </c>
      <c r="C1879" t="s">
        <v>9</v>
      </c>
      <c r="D1879" t="s">
        <v>9</v>
      </c>
      <c r="E1879">
        <f>SUM(E1877:E1878)</f>
        <v>348.07350000000002</v>
      </c>
    </row>
    <row r="1880" spans="1:5" x14ac:dyDescent="0.25">
      <c r="B1880"/>
      <c r="C1880"/>
      <c r="D1880"/>
      <c r="E1880"/>
    </row>
    <row r="1881" spans="1:5" x14ac:dyDescent="0.25">
      <c r="A1881" s="2" t="s">
        <v>137</v>
      </c>
      <c r="B1881" t="s">
        <v>127</v>
      </c>
      <c r="C1881" t="s">
        <v>128</v>
      </c>
      <c r="D1881" t="s">
        <v>129</v>
      </c>
      <c r="E1881" t="s">
        <v>130</v>
      </c>
    </row>
    <row r="1882" spans="1:5" x14ac:dyDescent="0.25">
      <c r="A1882" s="2" t="s">
        <v>531</v>
      </c>
      <c r="B1882" t="s">
        <v>141</v>
      </c>
      <c r="C1882">
        <v>0.10129584</v>
      </c>
      <c r="D1882">
        <v>6.93</v>
      </c>
      <c r="E1882">
        <f t="shared" ref="E1882:E1898" si="46">ROUND((C1882*D1882),4)</f>
        <v>0.70199999999999996</v>
      </c>
    </row>
    <row r="1883" spans="1:5" x14ac:dyDescent="0.25">
      <c r="A1883" s="2" t="s">
        <v>532</v>
      </c>
      <c r="B1883" t="s">
        <v>172</v>
      </c>
      <c r="C1883">
        <v>0.48202847999999998</v>
      </c>
      <c r="D1883">
        <v>33.270000000000003</v>
      </c>
      <c r="E1883">
        <f t="shared" si="46"/>
        <v>16.037099999999999</v>
      </c>
    </row>
    <row r="1884" spans="1:5" x14ac:dyDescent="0.25">
      <c r="A1884" s="2" t="s">
        <v>533</v>
      </c>
      <c r="B1884" t="s">
        <v>141</v>
      </c>
      <c r="C1884">
        <v>0.48202847999999998</v>
      </c>
      <c r="D1884">
        <v>27.73</v>
      </c>
      <c r="E1884">
        <f t="shared" si="46"/>
        <v>13.3666</v>
      </c>
    </row>
    <row r="1885" spans="1:5" x14ac:dyDescent="0.25">
      <c r="A1885" s="2" t="s">
        <v>534</v>
      </c>
      <c r="B1885" t="s">
        <v>141</v>
      </c>
      <c r="C1885">
        <v>0.48202847999999998</v>
      </c>
      <c r="D1885">
        <v>11.73</v>
      </c>
      <c r="E1885">
        <f t="shared" si="46"/>
        <v>5.6542000000000003</v>
      </c>
    </row>
    <row r="1886" spans="1:5" x14ac:dyDescent="0.25">
      <c r="A1886" s="2" t="s">
        <v>535</v>
      </c>
      <c r="B1886" t="s">
        <v>141</v>
      </c>
      <c r="C1886">
        <v>0.10129584</v>
      </c>
      <c r="D1886">
        <v>93.94</v>
      </c>
      <c r="E1886">
        <f t="shared" si="46"/>
        <v>9.5157000000000007</v>
      </c>
    </row>
    <row r="1887" spans="1:5" ht="30" x14ac:dyDescent="0.25">
      <c r="A1887" s="2" t="s">
        <v>846</v>
      </c>
      <c r="B1887" t="s">
        <v>140</v>
      </c>
      <c r="C1887">
        <v>21.378</v>
      </c>
      <c r="D1887">
        <v>32.94</v>
      </c>
      <c r="E1887">
        <f t="shared" si="46"/>
        <v>704.19129999999996</v>
      </c>
    </row>
    <row r="1888" spans="1:5" ht="30" x14ac:dyDescent="0.25">
      <c r="A1888" s="2" t="s">
        <v>847</v>
      </c>
      <c r="B1888" t="s">
        <v>140</v>
      </c>
      <c r="C1888">
        <v>10.18</v>
      </c>
      <c r="D1888">
        <v>26.24</v>
      </c>
      <c r="E1888">
        <f t="shared" si="46"/>
        <v>267.1232</v>
      </c>
    </row>
    <row r="1889" spans="1:5" ht="30" x14ac:dyDescent="0.25">
      <c r="A1889" s="2" t="s">
        <v>848</v>
      </c>
      <c r="B1889" t="s">
        <v>159</v>
      </c>
      <c r="C1889">
        <v>19.324000000000002</v>
      </c>
      <c r="D1889">
        <v>28.57</v>
      </c>
      <c r="E1889">
        <f t="shared" si="46"/>
        <v>552.08669999999995</v>
      </c>
    </row>
    <row r="1890" spans="1:5" ht="30" x14ac:dyDescent="0.25">
      <c r="A1890" s="2" t="s">
        <v>849</v>
      </c>
      <c r="B1890" t="s">
        <v>141</v>
      </c>
      <c r="C1890">
        <v>12</v>
      </c>
      <c r="D1890">
        <v>58.19</v>
      </c>
      <c r="E1890">
        <f t="shared" si="46"/>
        <v>698.28</v>
      </c>
    </row>
    <row r="1891" spans="1:5" ht="30" x14ac:dyDescent="0.25">
      <c r="A1891" s="2" t="s">
        <v>537</v>
      </c>
      <c r="B1891" t="s">
        <v>141</v>
      </c>
      <c r="C1891">
        <v>0.10129584</v>
      </c>
      <c r="D1891">
        <v>16</v>
      </c>
      <c r="E1891">
        <f t="shared" si="46"/>
        <v>1.6207</v>
      </c>
    </row>
    <row r="1892" spans="1:5" x14ac:dyDescent="0.25">
      <c r="A1892" s="2" t="s">
        <v>538</v>
      </c>
      <c r="B1892" t="s">
        <v>172</v>
      </c>
      <c r="C1892">
        <v>0.48202847999999998</v>
      </c>
      <c r="D1892">
        <v>8.9</v>
      </c>
      <c r="E1892">
        <f t="shared" si="46"/>
        <v>4.2900999999999998</v>
      </c>
    </row>
    <row r="1893" spans="1:5" x14ac:dyDescent="0.25">
      <c r="A1893" s="2" t="s">
        <v>850</v>
      </c>
      <c r="B1893" t="s">
        <v>159</v>
      </c>
      <c r="C1893">
        <v>1</v>
      </c>
      <c r="D1893">
        <v>8.67</v>
      </c>
      <c r="E1893">
        <f t="shared" si="46"/>
        <v>8.67</v>
      </c>
    </row>
    <row r="1894" spans="1:5" ht="30" x14ac:dyDescent="0.25">
      <c r="A1894" s="2" t="s">
        <v>851</v>
      </c>
      <c r="B1894" t="s">
        <v>141</v>
      </c>
      <c r="C1894">
        <v>6</v>
      </c>
      <c r="D1894">
        <v>8.2200000000000006</v>
      </c>
      <c r="E1894">
        <f t="shared" si="46"/>
        <v>49.32</v>
      </c>
    </row>
    <row r="1895" spans="1:5" ht="30" x14ac:dyDescent="0.25">
      <c r="A1895" s="2" t="s">
        <v>544</v>
      </c>
      <c r="B1895" t="s">
        <v>135</v>
      </c>
      <c r="C1895">
        <v>34.929600000000001</v>
      </c>
      <c r="D1895">
        <v>0.6</v>
      </c>
      <c r="E1895">
        <f t="shared" si="46"/>
        <v>20.957799999999999</v>
      </c>
    </row>
    <row r="1896" spans="1:5" ht="30" x14ac:dyDescent="0.25">
      <c r="A1896" s="2" t="s">
        <v>545</v>
      </c>
      <c r="B1896" t="s">
        <v>135</v>
      </c>
      <c r="C1896">
        <v>34.929600000000001</v>
      </c>
      <c r="D1896">
        <v>0.7</v>
      </c>
      <c r="E1896">
        <f t="shared" si="46"/>
        <v>24.450700000000001</v>
      </c>
    </row>
    <row r="1897" spans="1:5" x14ac:dyDescent="0.25">
      <c r="A1897" s="2" t="s">
        <v>546</v>
      </c>
      <c r="B1897" t="s">
        <v>135</v>
      </c>
      <c r="C1897">
        <v>34.929600000000001</v>
      </c>
      <c r="D1897">
        <v>0.09</v>
      </c>
      <c r="E1897">
        <f t="shared" si="46"/>
        <v>3.1436999999999999</v>
      </c>
    </row>
    <row r="1898" spans="1:5" x14ac:dyDescent="0.25">
      <c r="A1898" s="2" t="s">
        <v>547</v>
      </c>
      <c r="B1898" t="s">
        <v>135</v>
      </c>
      <c r="C1898">
        <v>34.929600000000001</v>
      </c>
      <c r="D1898">
        <v>0.04</v>
      </c>
      <c r="E1898">
        <f t="shared" si="46"/>
        <v>1.3972</v>
      </c>
    </row>
    <row r="1899" spans="1:5" x14ac:dyDescent="0.25">
      <c r="A1899" s="2" t="s">
        <v>132</v>
      </c>
      <c r="B1899" t="s">
        <v>9</v>
      </c>
      <c r="C1899" t="s">
        <v>9</v>
      </c>
      <c r="D1899" t="s">
        <v>9</v>
      </c>
      <c r="E1899">
        <f>SUM(E1882:E1898)</f>
        <v>2380.8070000000002</v>
      </c>
    </row>
    <row r="1900" spans="1:5" x14ac:dyDescent="0.25">
      <c r="B1900"/>
      <c r="C1900"/>
      <c r="D1900"/>
      <c r="E1900"/>
    </row>
    <row r="1901" spans="1:5" x14ac:dyDescent="0.25">
      <c r="A1901" s="2" t="s">
        <v>142</v>
      </c>
      <c r="B1901" t="s">
        <v>9</v>
      </c>
      <c r="C1901" t="s">
        <v>9</v>
      </c>
      <c r="D1901" t="s">
        <v>9</v>
      </c>
      <c r="E1901">
        <f>E1879+E1899</f>
        <v>2728.8805000000002</v>
      </c>
    </row>
    <row r="1902" spans="1:5" x14ac:dyDescent="0.25">
      <c r="A1902" s="2" t="s">
        <v>143</v>
      </c>
      <c r="B1902" t="s">
        <v>9</v>
      </c>
      <c r="C1902" t="s">
        <v>9</v>
      </c>
      <c r="D1902" s="271">
        <v>0</v>
      </c>
      <c r="E1902">
        <f>ROUND((E1901*D1902),4)</f>
        <v>0</v>
      </c>
    </row>
    <row r="1903" spans="1:5" x14ac:dyDescent="0.25">
      <c r="A1903" s="2" t="s">
        <v>144</v>
      </c>
      <c r="B1903" t="s">
        <v>9</v>
      </c>
      <c r="C1903" t="s">
        <v>9</v>
      </c>
      <c r="D1903" t="s">
        <v>9</v>
      </c>
      <c r="E1903">
        <f>SUM(E1901:E1902)</f>
        <v>2728.8805000000002</v>
      </c>
    </row>
    <row r="1904" spans="1:5" x14ac:dyDescent="0.25">
      <c r="B1904"/>
      <c r="C1904"/>
      <c r="D1904"/>
      <c r="E1904"/>
    </row>
    <row r="1905" spans="1:5" x14ac:dyDescent="0.25">
      <c r="A1905" s="2" t="s">
        <v>519</v>
      </c>
      <c r="B1905" t="s">
        <v>485</v>
      </c>
      <c r="C1905"/>
      <c r="D1905"/>
      <c r="E1905"/>
    </row>
    <row r="1906" spans="1:5" x14ac:dyDescent="0.25">
      <c r="A1906" s="2" t="s">
        <v>855</v>
      </c>
      <c r="B1906"/>
      <c r="C1906"/>
      <c r="D1906"/>
      <c r="E1906"/>
    </row>
    <row r="1907" spans="1:5" x14ac:dyDescent="0.25">
      <c r="A1907" s="2" t="s">
        <v>145</v>
      </c>
      <c r="B1907"/>
      <c r="C1907"/>
      <c r="D1907"/>
      <c r="E1907"/>
    </row>
    <row r="1908" spans="1:5" x14ac:dyDescent="0.25">
      <c r="B1908"/>
      <c r="C1908"/>
      <c r="D1908"/>
      <c r="E1908"/>
    </row>
    <row r="1909" spans="1:5" x14ac:dyDescent="0.25">
      <c r="A1909" s="2" t="s">
        <v>133</v>
      </c>
      <c r="B1909" t="s">
        <v>127</v>
      </c>
      <c r="C1909" t="s">
        <v>128</v>
      </c>
      <c r="D1909" t="s">
        <v>129</v>
      </c>
      <c r="E1909" t="s">
        <v>130</v>
      </c>
    </row>
    <row r="1910" spans="1:5" x14ac:dyDescent="0.25">
      <c r="A1910" s="2" t="s">
        <v>773</v>
      </c>
      <c r="B1910" t="s">
        <v>135</v>
      </c>
      <c r="C1910">
        <v>17.475000000000001</v>
      </c>
      <c r="D1910">
        <v>8.6199999999999992</v>
      </c>
      <c r="E1910">
        <f>ROUND((C1910*D1910),4)</f>
        <v>150.6345</v>
      </c>
    </row>
    <row r="1911" spans="1:5" x14ac:dyDescent="0.25">
      <c r="A1911" s="2" t="s">
        <v>845</v>
      </c>
      <c r="B1911" t="s">
        <v>135</v>
      </c>
      <c r="C1911">
        <v>17.475000000000001</v>
      </c>
      <c r="D1911">
        <v>11.31</v>
      </c>
      <c r="E1911">
        <f>ROUND((C1911*D1911),4)</f>
        <v>197.64230000000001</v>
      </c>
    </row>
    <row r="1912" spans="1:5" x14ac:dyDescent="0.25">
      <c r="A1912" s="2" t="s">
        <v>132</v>
      </c>
      <c r="B1912" t="s">
        <v>9</v>
      </c>
      <c r="C1912" t="s">
        <v>9</v>
      </c>
      <c r="D1912" t="s">
        <v>9</v>
      </c>
      <c r="E1912">
        <f>SUM(E1910:E1911)</f>
        <v>348.27679999999998</v>
      </c>
    </row>
    <row r="1913" spans="1:5" x14ac:dyDescent="0.25">
      <c r="B1913"/>
      <c r="C1913"/>
      <c r="D1913"/>
      <c r="E1913"/>
    </row>
    <row r="1914" spans="1:5" x14ac:dyDescent="0.25">
      <c r="A1914" s="2" t="s">
        <v>137</v>
      </c>
      <c r="B1914" t="s">
        <v>127</v>
      </c>
      <c r="C1914" t="s">
        <v>128</v>
      </c>
      <c r="D1914" t="s">
        <v>129</v>
      </c>
      <c r="E1914" t="s">
        <v>130</v>
      </c>
    </row>
    <row r="1915" spans="1:5" x14ac:dyDescent="0.25">
      <c r="A1915" s="2" t="s">
        <v>531</v>
      </c>
      <c r="B1915" t="s">
        <v>141</v>
      </c>
      <c r="C1915">
        <v>0.101355</v>
      </c>
      <c r="D1915">
        <v>6.93</v>
      </c>
      <c r="E1915">
        <f t="shared" ref="E1915:E1931" si="47">ROUND((C1915*D1915),4)</f>
        <v>0.70240000000000002</v>
      </c>
    </row>
    <row r="1916" spans="1:5" x14ac:dyDescent="0.25">
      <c r="A1916" s="2" t="s">
        <v>532</v>
      </c>
      <c r="B1916" t="s">
        <v>172</v>
      </c>
      <c r="C1916">
        <v>0.48231000000000002</v>
      </c>
      <c r="D1916">
        <v>33.270000000000003</v>
      </c>
      <c r="E1916">
        <f t="shared" si="47"/>
        <v>16.046500000000002</v>
      </c>
    </row>
    <row r="1917" spans="1:5" x14ac:dyDescent="0.25">
      <c r="A1917" s="2" t="s">
        <v>533</v>
      </c>
      <c r="B1917" t="s">
        <v>141</v>
      </c>
      <c r="C1917">
        <v>0.48231000000000002</v>
      </c>
      <c r="D1917">
        <v>27.73</v>
      </c>
      <c r="E1917">
        <f t="shared" si="47"/>
        <v>13.374499999999999</v>
      </c>
    </row>
    <row r="1918" spans="1:5" x14ac:dyDescent="0.25">
      <c r="A1918" s="2" t="s">
        <v>534</v>
      </c>
      <c r="B1918" t="s">
        <v>141</v>
      </c>
      <c r="C1918">
        <v>0.48231000000000002</v>
      </c>
      <c r="D1918">
        <v>11.73</v>
      </c>
      <c r="E1918">
        <f t="shared" si="47"/>
        <v>5.6574999999999998</v>
      </c>
    </row>
    <row r="1919" spans="1:5" x14ac:dyDescent="0.25">
      <c r="A1919" s="2" t="s">
        <v>535</v>
      </c>
      <c r="B1919" t="s">
        <v>141</v>
      </c>
      <c r="C1919">
        <v>0.101355</v>
      </c>
      <c r="D1919">
        <v>93.94</v>
      </c>
      <c r="E1919">
        <f t="shared" si="47"/>
        <v>9.5213000000000001</v>
      </c>
    </row>
    <row r="1920" spans="1:5" ht="30" x14ac:dyDescent="0.25">
      <c r="A1920" s="2" t="s">
        <v>846</v>
      </c>
      <c r="B1920" t="s">
        <v>140</v>
      </c>
      <c r="C1920">
        <v>24.9375</v>
      </c>
      <c r="D1920">
        <v>32.94</v>
      </c>
      <c r="E1920">
        <f t="shared" si="47"/>
        <v>821.44129999999996</v>
      </c>
    </row>
    <row r="1921" spans="1:5" ht="30" x14ac:dyDescent="0.25">
      <c r="A1921" s="2" t="s">
        <v>847</v>
      </c>
      <c r="B1921" t="s">
        <v>140</v>
      </c>
      <c r="C1921">
        <v>11.87</v>
      </c>
      <c r="D1921">
        <v>26.24</v>
      </c>
      <c r="E1921">
        <f t="shared" si="47"/>
        <v>311.46879999999999</v>
      </c>
    </row>
    <row r="1922" spans="1:5" ht="30" x14ac:dyDescent="0.25">
      <c r="A1922" s="2" t="s">
        <v>848</v>
      </c>
      <c r="B1922" t="s">
        <v>159</v>
      </c>
      <c r="C1922">
        <v>22.375</v>
      </c>
      <c r="D1922">
        <v>28.57</v>
      </c>
      <c r="E1922">
        <f t="shared" si="47"/>
        <v>639.25379999999996</v>
      </c>
    </row>
    <row r="1923" spans="1:5" ht="30" x14ac:dyDescent="0.25">
      <c r="A1923" s="2" t="s">
        <v>849</v>
      </c>
      <c r="B1923" t="s">
        <v>141</v>
      </c>
      <c r="C1923">
        <v>4</v>
      </c>
      <c r="D1923">
        <v>58.19</v>
      </c>
      <c r="E1923">
        <f t="shared" si="47"/>
        <v>232.76</v>
      </c>
    </row>
    <row r="1924" spans="1:5" ht="30" x14ac:dyDescent="0.25">
      <c r="A1924" s="2" t="s">
        <v>537</v>
      </c>
      <c r="B1924" t="s">
        <v>141</v>
      </c>
      <c r="C1924">
        <v>0.101355</v>
      </c>
      <c r="D1924">
        <v>16</v>
      </c>
      <c r="E1924">
        <f t="shared" si="47"/>
        <v>1.6216999999999999</v>
      </c>
    </row>
    <row r="1925" spans="1:5" x14ac:dyDescent="0.25">
      <c r="A1925" s="2" t="s">
        <v>538</v>
      </c>
      <c r="B1925" t="s">
        <v>172</v>
      </c>
      <c r="C1925">
        <v>0.48231000000000002</v>
      </c>
      <c r="D1925">
        <v>8.9</v>
      </c>
      <c r="E1925">
        <f t="shared" si="47"/>
        <v>4.2926000000000002</v>
      </c>
    </row>
    <row r="1926" spans="1:5" x14ac:dyDescent="0.25">
      <c r="A1926" s="2" t="s">
        <v>850</v>
      </c>
      <c r="B1926" t="s">
        <v>159</v>
      </c>
      <c r="C1926">
        <v>1</v>
      </c>
      <c r="D1926">
        <v>8.67</v>
      </c>
      <c r="E1926">
        <f t="shared" si="47"/>
        <v>8.67</v>
      </c>
    </row>
    <row r="1927" spans="1:5" ht="30" x14ac:dyDescent="0.25">
      <c r="A1927" s="2" t="s">
        <v>851</v>
      </c>
      <c r="B1927" t="s">
        <v>141</v>
      </c>
      <c r="C1927">
        <v>4</v>
      </c>
      <c r="D1927">
        <v>8.2200000000000006</v>
      </c>
      <c r="E1927">
        <f t="shared" si="47"/>
        <v>32.880000000000003</v>
      </c>
    </row>
    <row r="1928" spans="1:5" ht="30" x14ac:dyDescent="0.25">
      <c r="A1928" s="2" t="s">
        <v>544</v>
      </c>
      <c r="B1928" t="s">
        <v>135</v>
      </c>
      <c r="C1928">
        <v>34.950000000000003</v>
      </c>
      <c r="D1928">
        <v>0.6</v>
      </c>
      <c r="E1928">
        <f t="shared" si="47"/>
        <v>20.97</v>
      </c>
    </row>
    <row r="1929" spans="1:5" ht="30" x14ac:dyDescent="0.25">
      <c r="A1929" s="2" t="s">
        <v>545</v>
      </c>
      <c r="B1929" t="s">
        <v>135</v>
      </c>
      <c r="C1929">
        <v>34.950000000000003</v>
      </c>
      <c r="D1929">
        <v>0.7</v>
      </c>
      <c r="E1929">
        <f t="shared" si="47"/>
        <v>24.465</v>
      </c>
    </row>
    <row r="1930" spans="1:5" x14ac:dyDescent="0.25">
      <c r="A1930" s="2" t="s">
        <v>546</v>
      </c>
      <c r="B1930" t="s">
        <v>135</v>
      </c>
      <c r="C1930">
        <v>34.950000000000003</v>
      </c>
      <c r="D1930">
        <v>0.09</v>
      </c>
      <c r="E1930">
        <f t="shared" si="47"/>
        <v>3.1455000000000002</v>
      </c>
    </row>
    <row r="1931" spans="1:5" x14ac:dyDescent="0.25">
      <c r="A1931" s="2" t="s">
        <v>547</v>
      </c>
      <c r="B1931" t="s">
        <v>135</v>
      </c>
      <c r="C1931">
        <v>34.950000000000003</v>
      </c>
      <c r="D1931">
        <v>0.04</v>
      </c>
      <c r="E1931">
        <f t="shared" si="47"/>
        <v>1.3979999999999999</v>
      </c>
    </row>
    <row r="1932" spans="1:5" x14ac:dyDescent="0.25">
      <c r="A1932" s="2" t="s">
        <v>132</v>
      </c>
      <c r="B1932" t="s">
        <v>9</v>
      </c>
      <c r="C1932" t="s">
        <v>9</v>
      </c>
      <c r="D1932" t="s">
        <v>9</v>
      </c>
      <c r="E1932">
        <f>SUM(E1915:E1931)</f>
        <v>2147.6689000000006</v>
      </c>
    </row>
    <row r="1933" spans="1:5" x14ac:dyDescent="0.25">
      <c r="B1933"/>
      <c r="C1933"/>
      <c r="D1933"/>
      <c r="E1933"/>
    </row>
    <row r="1934" spans="1:5" x14ac:dyDescent="0.25">
      <c r="A1934" s="2" t="s">
        <v>142</v>
      </c>
      <c r="B1934" t="s">
        <v>9</v>
      </c>
      <c r="C1934" t="s">
        <v>9</v>
      </c>
      <c r="D1934" t="s">
        <v>9</v>
      </c>
      <c r="E1934">
        <f>E1912+E1932</f>
        <v>2495.9457000000007</v>
      </c>
    </row>
    <row r="1935" spans="1:5" x14ac:dyDescent="0.25">
      <c r="A1935" s="2" t="s">
        <v>143</v>
      </c>
      <c r="B1935" t="s">
        <v>9</v>
      </c>
      <c r="C1935" t="s">
        <v>9</v>
      </c>
      <c r="D1935" s="271">
        <v>0</v>
      </c>
      <c r="E1935">
        <f>ROUND((E1934*D1935),4)</f>
        <v>0</v>
      </c>
    </row>
    <row r="1936" spans="1:5" x14ac:dyDescent="0.25">
      <c r="A1936" s="2" t="s">
        <v>144</v>
      </c>
      <c r="B1936" t="s">
        <v>9</v>
      </c>
      <c r="C1936" t="s">
        <v>9</v>
      </c>
      <c r="D1936" t="s">
        <v>9</v>
      </c>
      <c r="E1936">
        <f>SUM(E1934:E1935)</f>
        <v>2495.9457000000007</v>
      </c>
    </row>
    <row r="1937" spans="1:5" x14ac:dyDescent="0.25">
      <c r="B1937"/>
      <c r="C1937"/>
      <c r="D1937"/>
      <c r="E1937"/>
    </row>
    <row r="1938" spans="1:5" x14ac:dyDescent="0.25">
      <c r="A1938" s="2" t="s">
        <v>519</v>
      </c>
      <c r="B1938" t="s">
        <v>488</v>
      </c>
      <c r="C1938"/>
      <c r="D1938"/>
      <c r="E1938"/>
    </row>
    <row r="1939" spans="1:5" x14ac:dyDescent="0.25">
      <c r="A1939" s="2" t="s">
        <v>856</v>
      </c>
      <c r="B1939"/>
      <c r="C1939"/>
      <c r="D1939"/>
      <c r="E1939"/>
    </row>
    <row r="1940" spans="1:5" x14ac:dyDescent="0.25">
      <c r="A1940" s="2" t="s">
        <v>145</v>
      </c>
      <c r="B1940"/>
      <c r="C1940"/>
      <c r="D1940"/>
      <c r="E1940"/>
    </row>
    <row r="1941" spans="1:5" x14ac:dyDescent="0.25">
      <c r="B1941"/>
      <c r="C1941"/>
      <c r="D1941"/>
      <c r="E1941"/>
    </row>
    <row r="1942" spans="1:5" x14ac:dyDescent="0.25">
      <c r="A1942" s="2" t="s">
        <v>133</v>
      </c>
      <c r="B1942" t="s">
        <v>127</v>
      </c>
      <c r="C1942" t="s">
        <v>128</v>
      </c>
      <c r="D1942" t="s">
        <v>129</v>
      </c>
      <c r="E1942" t="s">
        <v>130</v>
      </c>
    </row>
    <row r="1943" spans="1:5" x14ac:dyDescent="0.25">
      <c r="A1943" s="2" t="s">
        <v>773</v>
      </c>
      <c r="B1943" t="s">
        <v>135</v>
      </c>
      <c r="C1943">
        <v>18.372</v>
      </c>
      <c r="D1943">
        <v>8.6199999999999992</v>
      </c>
      <c r="E1943">
        <f>ROUND((C1943*D1943),4)</f>
        <v>158.36660000000001</v>
      </c>
    </row>
    <row r="1944" spans="1:5" x14ac:dyDescent="0.25">
      <c r="A1944" s="2" t="s">
        <v>845</v>
      </c>
      <c r="B1944" t="s">
        <v>135</v>
      </c>
      <c r="C1944">
        <v>18.372</v>
      </c>
      <c r="D1944">
        <v>11.31</v>
      </c>
      <c r="E1944">
        <f>ROUND((C1944*D1944),4)</f>
        <v>207.78729999999999</v>
      </c>
    </row>
    <row r="1945" spans="1:5" x14ac:dyDescent="0.25">
      <c r="A1945" s="2" t="s">
        <v>132</v>
      </c>
      <c r="B1945" t="s">
        <v>9</v>
      </c>
      <c r="C1945" t="s">
        <v>9</v>
      </c>
      <c r="D1945" t="s">
        <v>9</v>
      </c>
      <c r="E1945">
        <f>SUM(E1943:E1944)</f>
        <v>366.15390000000002</v>
      </c>
    </row>
    <row r="1946" spans="1:5" x14ac:dyDescent="0.25">
      <c r="B1946"/>
      <c r="C1946"/>
      <c r="D1946"/>
      <c r="E1946"/>
    </row>
    <row r="1947" spans="1:5" x14ac:dyDescent="0.25">
      <c r="A1947" s="2" t="s">
        <v>137</v>
      </c>
      <c r="B1947" t="s">
        <v>127</v>
      </c>
      <c r="C1947" t="s">
        <v>128</v>
      </c>
      <c r="D1947" t="s">
        <v>129</v>
      </c>
      <c r="E1947" t="s">
        <v>130</v>
      </c>
    </row>
    <row r="1948" spans="1:5" x14ac:dyDescent="0.25">
      <c r="A1948" s="2" t="s">
        <v>531</v>
      </c>
      <c r="B1948" t="s">
        <v>141</v>
      </c>
      <c r="C1948">
        <v>0.1065576</v>
      </c>
      <c r="D1948">
        <v>6.93</v>
      </c>
      <c r="E1948">
        <f t="shared" ref="E1948:E1964" si="48">ROUND((C1948*D1948),4)</f>
        <v>0.73839999999999995</v>
      </c>
    </row>
    <row r="1949" spans="1:5" x14ac:dyDescent="0.25">
      <c r="A1949" s="2" t="s">
        <v>532</v>
      </c>
      <c r="B1949" t="s">
        <v>172</v>
      </c>
      <c r="C1949">
        <v>0.50706720000000005</v>
      </c>
      <c r="D1949">
        <v>33.270000000000003</v>
      </c>
      <c r="E1949">
        <f t="shared" si="48"/>
        <v>16.870100000000001</v>
      </c>
    </row>
    <row r="1950" spans="1:5" x14ac:dyDescent="0.25">
      <c r="A1950" s="2" t="s">
        <v>533</v>
      </c>
      <c r="B1950" t="s">
        <v>141</v>
      </c>
      <c r="C1950">
        <v>0.50706720000000005</v>
      </c>
      <c r="D1950">
        <v>27.73</v>
      </c>
      <c r="E1950">
        <f t="shared" si="48"/>
        <v>14.061</v>
      </c>
    </row>
    <row r="1951" spans="1:5" x14ac:dyDescent="0.25">
      <c r="A1951" s="2" t="s">
        <v>534</v>
      </c>
      <c r="B1951" t="s">
        <v>141</v>
      </c>
      <c r="C1951">
        <v>0.50706720000000005</v>
      </c>
      <c r="D1951">
        <v>11.73</v>
      </c>
      <c r="E1951">
        <f t="shared" si="48"/>
        <v>5.9478999999999997</v>
      </c>
    </row>
    <row r="1952" spans="1:5" x14ac:dyDescent="0.25">
      <c r="A1952" s="2" t="s">
        <v>535</v>
      </c>
      <c r="B1952" t="s">
        <v>141</v>
      </c>
      <c r="C1952">
        <v>0.1065576</v>
      </c>
      <c r="D1952">
        <v>93.94</v>
      </c>
      <c r="E1952">
        <f t="shared" si="48"/>
        <v>10.01</v>
      </c>
    </row>
    <row r="1953" spans="1:5" ht="30" x14ac:dyDescent="0.25">
      <c r="A1953" s="2" t="s">
        <v>846</v>
      </c>
      <c r="B1953" t="s">
        <v>140</v>
      </c>
      <c r="C1953">
        <v>26.67</v>
      </c>
      <c r="D1953">
        <v>32.94</v>
      </c>
      <c r="E1953">
        <f t="shared" si="48"/>
        <v>878.50980000000004</v>
      </c>
    </row>
    <row r="1954" spans="1:5" ht="30" x14ac:dyDescent="0.25">
      <c r="A1954" s="2" t="s">
        <v>847</v>
      </c>
      <c r="B1954" t="s">
        <v>140</v>
      </c>
      <c r="C1954">
        <v>12.7</v>
      </c>
      <c r="D1954">
        <v>26.24</v>
      </c>
      <c r="E1954">
        <f t="shared" si="48"/>
        <v>333.24799999999999</v>
      </c>
    </row>
    <row r="1955" spans="1:5" ht="30" x14ac:dyDescent="0.25">
      <c r="A1955" s="2" t="s">
        <v>848</v>
      </c>
      <c r="B1955" t="s">
        <v>159</v>
      </c>
      <c r="C1955">
        <v>23.86</v>
      </c>
      <c r="D1955">
        <v>28.57</v>
      </c>
      <c r="E1955">
        <f t="shared" si="48"/>
        <v>681.68020000000001</v>
      </c>
    </row>
    <row r="1956" spans="1:5" ht="30" x14ac:dyDescent="0.25">
      <c r="A1956" s="2" t="s">
        <v>849</v>
      </c>
      <c r="B1956" t="s">
        <v>141</v>
      </c>
      <c r="C1956">
        <v>6</v>
      </c>
      <c r="D1956">
        <v>58.19</v>
      </c>
      <c r="E1956">
        <f t="shared" si="48"/>
        <v>349.14</v>
      </c>
    </row>
    <row r="1957" spans="1:5" ht="30" x14ac:dyDescent="0.25">
      <c r="A1957" s="2" t="s">
        <v>537</v>
      </c>
      <c r="B1957" t="s">
        <v>141</v>
      </c>
      <c r="C1957">
        <v>0.1065576</v>
      </c>
      <c r="D1957">
        <v>16</v>
      </c>
      <c r="E1957">
        <f t="shared" si="48"/>
        <v>1.7049000000000001</v>
      </c>
    </row>
    <row r="1958" spans="1:5" x14ac:dyDescent="0.25">
      <c r="A1958" s="2" t="s">
        <v>538</v>
      </c>
      <c r="B1958" t="s">
        <v>172</v>
      </c>
      <c r="C1958">
        <v>0.50706720000000005</v>
      </c>
      <c r="D1958">
        <v>8.9</v>
      </c>
      <c r="E1958">
        <f t="shared" si="48"/>
        <v>4.5129000000000001</v>
      </c>
    </row>
    <row r="1959" spans="1:5" x14ac:dyDescent="0.25">
      <c r="A1959" s="2" t="s">
        <v>850</v>
      </c>
      <c r="B1959" t="s">
        <v>159</v>
      </c>
      <c r="C1959">
        <v>1</v>
      </c>
      <c r="D1959">
        <v>8.67</v>
      </c>
      <c r="E1959">
        <f t="shared" si="48"/>
        <v>8.67</v>
      </c>
    </row>
    <row r="1960" spans="1:5" ht="30" x14ac:dyDescent="0.25">
      <c r="A1960" s="2" t="s">
        <v>851</v>
      </c>
      <c r="B1960" t="s">
        <v>141</v>
      </c>
      <c r="C1960">
        <v>6</v>
      </c>
      <c r="D1960">
        <v>8.2200000000000006</v>
      </c>
      <c r="E1960">
        <f t="shared" si="48"/>
        <v>49.32</v>
      </c>
    </row>
    <row r="1961" spans="1:5" ht="30" x14ac:dyDescent="0.25">
      <c r="A1961" s="2" t="s">
        <v>544</v>
      </c>
      <c r="B1961" t="s">
        <v>135</v>
      </c>
      <c r="C1961">
        <v>36.744</v>
      </c>
      <c r="D1961">
        <v>0.6</v>
      </c>
      <c r="E1961">
        <f t="shared" si="48"/>
        <v>22.046399999999998</v>
      </c>
    </row>
    <row r="1962" spans="1:5" ht="30" x14ac:dyDescent="0.25">
      <c r="A1962" s="2" t="s">
        <v>545</v>
      </c>
      <c r="B1962" t="s">
        <v>135</v>
      </c>
      <c r="C1962">
        <v>36.744</v>
      </c>
      <c r="D1962">
        <v>0.7</v>
      </c>
      <c r="E1962">
        <f t="shared" si="48"/>
        <v>25.720800000000001</v>
      </c>
    </row>
    <row r="1963" spans="1:5" x14ac:dyDescent="0.25">
      <c r="A1963" s="2" t="s">
        <v>546</v>
      </c>
      <c r="B1963" t="s">
        <v>135</v>
      </c>
      <c r="C1963">
        <v>36.744</v>
      </c>
      <c r="D1963">
        <v>0.09</v>
      </c>
      <c r="E1963">
        <f t="shared" si="48"/>
        <v>3.3069999999999999</v>
      </c>
    </row>
    <row r="1964" spans="1:5" x14ac:dyDescent="0.25">
      <c r="A1964" s="2" t="s">
        <v>547</v>
      </c>
      <c r="B1964" t="s">
        <v>135</v>
      </c>
      <c r="C1964">
        <v>36.744</v>
      </c>
      <c r="D1964">
        <v>0.04</v>
      </c>
      <c r="E1964">
        <f t="shared" si="48"/>
        <v>1.4698</v>
      </c>
    </row>
    <row r="1965" spans="1:5" x14ac:dyDescent="0.25">
      <c r="A1965" s="2" t="s">
        <v>132</v>
      </c>
      <c r="B1965" t="s">
        <v>9</v>
      </c>
      <c r="C1965" t="s">
        <v>9</v>
      </c>
      <c r="D1965" t="s">
        <v>9</v>
      </c>
      <c r="E1965">
        <f>SUM(E1948:E1964)</f>
        <v>2406.9572000000003</v>
      </c>
    </row>
    <row r="1966" spans="1:5" x14ac:dyDescent="0.25">
      <c r="B1966"/>
      <c r="C1966"/>
      <c r="D1966"/>
      <c r="E1966"/>
    </row>
    <row r="1967" spans="1:5" x14ac:dyDescent="0.25">
      <c r="A1967" s="2" t="s">
        <v>142</v>
      </c>
      <c r="B1967" t="s">
        <v>9</v>
      </c>
      <c r="C1967" t="s">
        <v>9</v>
      </c>
      <c r="D1967" t="s">
        <v>9</v>
      </c>
      <c r="E1967">
        <f>E1945+E1965</f>
        <v>2773.1111000000001</v>
      </c>
    </row>
    <row r="1968" spans="1:5" x14ac:dyDescent="0.25">
      <c r="A1968" s="2" t="s">
        <v>143</v>
      </c>
      <c r="B1968" t="s">
        <v>9</v>
      </c>
      <c r="C1968" t="s">
        <v>9</v>
      </c>
      <c r="D1968" s="271">
        <v>0</v>
      </c>
      <c r="E1968">
        <f>ROUND((E1967*D1968),4)</f>
        <v>0</v>
      </c>
    </row>
    <row r="1969" spans="1:5" x14ac:dyDescent="0.25">
      <c r="A1969" s="2" t="s">
        <v>144</v>
      </c>
      <c r="B1969" t="s">
        <v>9</v>
      </c>
      <c r="C1969" t="s">
        <v>9</v>
      </c>
      <c r="D1969" t="s">
        <v>9</v>
      </c>
      <c r="E1969">
        <f>SUM(E1967:E1968)</f>
        <v>2773.1111000000001</v>
      </c>
    </row>
    <row r="1970" spans="1:5" x14ac:dyDescent="0.25">
      <c r="B1970"/>
      <c r="C1970"/>
      <c r="D1970"/>
      <c r="E1970"/>
    </row>
    <row r="1971" spans="1:5" x14ac:dyDescent="0.25">
      <c r="A1971" s="2" t="s">
        <v>519</v>
      </c>
      <c r="B1971" t="s">
        <v>491</v>
      </c>
      <c r="C1971"/>
      <c r="D1971"/>
      <c r="E1971"/>
    </row>
    <row r="1972" spans="1:5" x14ac:dyDescent="0.25">
      <c r="A1972" s="2" t="s">
        <v>857</v>
      </c>
      <c r="B1972"/>
      <c r="C1972"/>
      <c r="D1972"/>
      <c r="E1972"/>
    </row>
    <row r="1973" spans="1:5" x14ac:dyDescent="0.25">
      <c r="A1973" s="2" t="s">
        <v>145</v>
      </c>
      <c r="B1973"/>
      <c r="C1973"/>
      <c r="D1973"/>
      <c r="E1973"/>
    </row>
    <row r="1974" spans="1:5" x14ac:dyDescent="0.25">
      <c r="B1974"/>
      <c r="C1974"/>
      <c r="D1974"/>
      <c r="E1974"/>
    </row>
    <row r="1975" spans="1:5" x14ac:dyDescent="0.25">
      <c r="A1975" s="2" t="s">
        <v>133</v>
      </c>
      <c r="B1975" t="s">
        <v>127</v>
      </c>
      <c r="C1975" t="s">
        <v>128</v>
      </c>
      <c r="D1975" t="s">
        <v>129</v>
      </c>
      <c r="E1975" t="s">
        <v>130</v>
      </c>
    </row>
    <row r="1976" spans="1:5" x14ac:dyDescent="0.25">
      <c r="A1976" s="2" t="s">
        <v>773</v>
      </c>
      <c r="B1976" t="s">
        <v>135</v>
      </c>
      <c r="C1976">
        <v>17.3508</v>
      </c>
      <c r="D1976">
        <v>8.6199999999999992</v>
      </c>
      <c r="E1976">
        <f>ROUND((C1976*D1976),4)</f>
        <v>149.56389999999999</v>
      </c>
    </row>
    <row r="1977" spans="1:5" x14ac:dyDescent="0.25">
      <c r="A1977" s="2" t="s">
        <v>845</v>
      </c>
      <c r="B1977" t="s">
        <v>135</v>
      </c>
      <c r="C1977">
        <v>17.3508</v>
      </c>
      <c r="D1977">
        <v>11.31</v>
      </c>
      <c r="E1977">
        <f>ROUND((C1977*D1977),4)</f>
        <v>196.23750000000001</v>
      </c>
    </row>
    <row r="1978" spans="1:5" x14ac:dyDescent="0.25">
      <c r="A1978" s="2" t="s">
        <v>132</v>
      </c>
      <c r="B1978" t="s">
        <v>9</v>
      </c>
      <c r="C1978" t="s">
        <v>9</v>
      </c>
      <c r="D1978" t="s">
        <v>9</v>
      </c>
      <c r="E1978">
        <f>SUM(E1976:E1977)</f>
        <v>345.8014</v>
      </c>
    </row>
    <row r="1979" spans="1:5" x14ac:dyDescent="0.25">
      <c r="B1979"/>
      <c r="C1979"/>
      <c r="D1979"/>
      <c r="E1979"/>
    </row>
    <row r="1980" spans="1:5" x14ac:dyDescent="0.25">
      <c r="A1980" s="2" t="s">
        <v>137</v>
      </c>
      <c r="B1980" t="s">
        <v>127</v>
      </c>
      <c r="C1980" t="s">
        <v>128</v>
      </c>
      <c r="D1980" t="s">
        <v>129</v>
      </c>
      <c r="E1980" t="s">
        <v>130</v>
      </c>
    </row>
    <row r="1981" spans="1:5" x14ac:dyDescent="0.25">
      <c r="A1981" s="2" t="s">
        <v>531</v>
      </c>
      <c r="B1981" t="s">
        <v>141</v>
      </c>
      <c r="C1981">
        <v>0.10063464</v>
      </c>
      <c r="D1981">
        <v>6.93</v>
      </c>
      <c r="E1981">
        <f t="shared" ref="E1981:E1997" si="49">ROUND((C1981*D1981),4)</f>
        <v>0.69740000000000002</v>
      </c>
    </row>
    <row r="1982" spans="1:5" x14ac:dyDescent="0.25">
      <c r="A1982" s="2" t="s">
        <v>532</v>
      </c>
      <c r="B1982" t="s">
        <v>172</v>
      </c>
      <c r="C1982">
        <v>0.47888207999999999</v>
      </c>
      <c r="D1982">
        <v>33.270000000000003</v>
      </c>
      <c r="E1982">
        <f t="shared" si="49"/>
        <v>15.932399999999999</v>
      </c>
    </row>
    <row r="1983" spans="1:5" x14ac:dyDescent="0.25">
      <c r="A1983" s="2" t="s">
        <v>533</v>
      </c>
      <c r="B1983" t="s">
        <v>141</v>
      </c>
      <c r="C1983">
        <v>0.47888207999999999</v>
      </c>
      <c r="D1983">
        <v>27.73</v>
      </c>
      <c r="E1983">
        <f t="shared" si="49"/>
        <v>13.279400000000001</v>
      </c>
    </row>
    <row r="1984" spans="1:5" x14ac:dyDescent="0.25">
      <c r="A1984" s="2" t="s">
        <v>534</v>
      </c>
      <c r="B1984" t="s">
        <v>141</v>
      </c>
      <c r="C1984">
        <v>0.47888207999999999</v>
      </c>
      <c r="D1984">
        <v>11.73</v>
      </c>
      <c r="E1984">
        <f t="shared" si="49"/>
        <v>5.6173000000000002</v>
      </c>
    </row>
    <row r="1985" spans="1:5" x14ac:dyDescent="0.25">
      <c r="A1985" s="2" t="s">
        <v>535</v>
      </c>
      <c r="B1985" t="s">
        <v>141</v>
      </c>
      <c r="C1985">
        <v>0.10063464</v>
      </c>
      <c r="D1985">
        <v>93.94</v>
      </c>
      <c r="E1985">
        <f t="shared" si="49"/>
        <v>9.4535999999999998</v>
      </c>
    </row>
    <row r="1986" spans="1:5" ht="30" x14ac:dyDescent="0.25">
      <c r="A1986" s="2" t="s">
        <v>846</v>
      </c>
      <c r="B1986" t="s">
        <v>140</v>
      </c>
      <c r="C1986">
        <v>24.213000000000001</v>
      </c>
      <c r="D1986">
        <v>32.94</v>
      </c>
      <c r="E1986">
        <f t="shared" si="49"/>
        <v>797.57619999999997</v>
      </c>
    </row>
    <row r="1987" spans="1:5" ht="30" x14ac:dyDescent="0.25">
      <c r="A1987" s="2" t="s">
        <v>847</v>
      </c>
      <c r="B1987" t="s">
        <v>140</v>
      </c>
      <c r="C1987">
        <v>11.53</v>
      </c>
      <c r="D1987">
        <v>26.24</v>
      </c>
      <c r="E1987">
        <f t="shared" si="49"/>
        <v>302.54719999999998</v>
      </c>
    </row>
    <row r="1988" spans="1:5" ht="30" x14ac:dyDescent="0.25">
      <c r="A1988" s="2" t="s">
        <v>848</v>
      </c>
      <c r="B1988" t="s">
        <v>159</v>
      </c>
      <c r="C1988">
        <v>21.754000000000001</v>
      </c>
      <c r="D1988">
        <v>28.57</v>
      </c>
      <c r="E1988">
        <f t="shared" si="49"/>
        <v>621.51179999999999</v>
      </c>
    </row>
    <row r="1989" spans="1:5" ht="30" x14ac:dyDescent="0.25">
      <c r="A1989" s="2" t="s">
        <v>849</v>
      </c>
      <c r="B1989" t="s">
        <v>141</v>
      </c>
      <c r="C1989">
        <v>4</v>
      </c>
      <c r="D1989">
        <v>58.19</v>
      </c>
      <c r="E1989">
        <f t="shared" si="49"/>
        <v>232.76</v>
      </c>
    </row>
    <row r="1990" spans="1:5" ht="30" x14ac:dyDescent="0.25">
      <c r="A1990" s="2" t="s">
        <v>537</v>
      </c>
      <c r="B1990" t="s">
        <v>141</v>
      </c>
      <c r="C1990">
        <v>0.10063464</v>
      </c>
      <c r="D1990">
        <v>16</v>
      </c>
      <c r="E1990">
        <f t="shared" si="49"/>
        <v>1.6102000000000001</v>
      </c>
    </row>
    <row r="1991" spans="1:5" x14ac:dyDescent="0.25">
      <c r="A1991" s="2" t="s">
        <v>538</v>
      </c>
      <c r="B1991" t="s">
        <v>172</v>
      </c>
      <c r="C1991">
        <v>0.47888207999999999</v>
      </c>
      <c r="D1991">
        <v>8.9</v>
      </c>
      <c r="E1991">
        <f t="shared" si="49"/>
        <v>4.2621000000000002</v>
      </c>
    </row>
    <row r="1992" spans="1:5" x14ac:dyDescent="0.25">
      <c r="A1992" s="2" t="s">
        <v>850</v>
      </c>
      <c r="B1992" t="s">
        <v>159</v>
      </c>
      <c r="C1992">
        <v>1</v>
      </c>
      <c r="D1992">
        <v>8.67</v>
      </c>
      <c r="E1992">
        <f t="shared" si="49"/>
        <v>8.67</v>
      </c>
    </row>
    <row r="1993" spans="1:5" ht="30" x14ac:dyDescent="0.25">
      <c r="A1993" s="2" t="s">
        <v>851</v>
      </c>
      <c r="B1993" t="s">
        <v>141</v>
      </c>
      <c r="C1993">
        <v>4</v>
      </c>
      <c r="D1993">
        <v>8.2200000000000006</v>
      </c>
      <c r="E1993">
        <f t="shared" si="49"/>
        <v>32.880000000000003</v>
      </c>
    </row>
    <row r="1994" spans="1:5" ht="30" x14ac:dyDescent="0.25">
      <c r="A1994" s="2" t="s">
        <v>544</v>
      </c>
      <c r="B1994" t="s">
        <v>135</v>
      </c>
      <c r="C1994">
        <v>34.701599999999999</v>
      </c>
      <c r="D1994">
        <v>0.6</v>
      </c>
      <c r="E1994">
        <f t="shared" si="49"/>
        <v>20.821000000000002</v>
      </c>
    </row>
    <row r="1995" spans="1:5" ht="30" x14ac:dyDescent="0.25">
      <c r="A1995" s="2" t="s">
        <v>545</v>
      </c>
      <c r="B1995" t="s">
        <v>135</v>
      </c>
      <c r="C1995">
        <v>34.701599999999999</v>
      </c>
      <c r="D1995">
        <v>0.7</v>
      </c>
      <c r="E1995">
        <f t="shared" si="49"/>
        <v>24.2911</v>
      </c>
    </row>
    <row r="1996" spans="1:5" x14ac:dyDescent="0.25">
      <c r="A1996" s="2" t="s">
        <v>546</v>
      </c>
      <c r="B1996" t="s">
        <v>135</v>
      </c>
      <c r="C1996">
        <v>34.701599999999999</v>
      </c>
      <c r="D1996">
        <v>0.09</v>
      </c>
      <c r="E1996">
        <f t="shared" si="49"/>
        <v>3.1231</v>
      </c>
    </row>
    <row r="1997" spans="1:5" x14ac:dyDescent="0.25">
      <c r="A1997" s="2" t="s">
        <v>547</v>
      </c>
      <c r="B1997" t="s">
        <v>135</v>
      </c>
      <c r="C1997">
        <v>34.701599999999999</v>
      </c>
      <c r="D1997">
        <v>0.04</v>
      </c>
      <c r="E1997">
        <f t="shared" si="49"/>
        <v>1.3880999999999999</v>
      </c>
    </row>
    <row r="1998" spans="1:5" x14ac:dyDescent="0.25">
      <c r="A1998" s="2" t="s">
        <v>132</v>
      </c>
      <c r="B1998" t="s">
        <v>9</v>
      </c>
      <c r="C1998" t="s">
        <v>9</v>
      </c>
      <c r="D1998" t="s">
        <v>9</v>
      </c>
      <c r="E1998">
        <f>SUM(E1981:E1997)</f>
        <v>2096.4209000000001</v>
      </c>
    </row>
    <row r="1999" spans="1:5" x14ac:dyDescent="0.25">
      <c r="B1999"/>
      <c r="C1999"/>
      <c r="D1999"/>
      <c r="E1999"/>
    </row>
    <row r="2000" spans="1:5" x14ac:dyDescent="0.25">
      <c r="A2000" s="2" t="s">
        <v>142</v>
      </c>
      <c r="B2000" t="s">
        <v>9</v>
      </c>
      <c r="C2000" t="s">
        <v>9</v>
      </c>
      <c r="D2000" t="s">
        <v>9</v>
      </c>
      <c r="E2000">
        <f>E1978+E1998</f>
        <v>2442.2222999999999</v>
      </c>
    </row>
    <row r="2001" spans="1:5" x14ac:dyDescent="0.25">
      <c r="A2001" s="2" t="s">
        <v>143</v>
      </c>
      <c r="B2001" t="s">
        <v>9</v>
      </c>
      <c r="C2001" t="s">
        <v>9</v>
      </c>
      <c r="D2001" s="271">
        <v>0</v>
      </c>
      <c r="E2001">
        <f>ROUND((E2000*D2001),4)</f>
        <v>0</v>
      </c>
    </row>
    <row r="2002" spans="1:5" x14ac:dyDescent="0.25">
      <c r="A2002" s="2" t="s">
        <v>144</v>
      </c>
      <c r="B2002" t="s">
        <v>9</v>
      </c>
      <c r="C2002" t="s">
        <v>9</v>
      </c>
      <c r="D2002" t="s">
        <v>9</v>
      </c>
      <c r="E2002">
        <f>SUM(E2000:E2001)</f>
        <v>2442.2222999999999</v>
      </c>
    </row>
    <row r="2003" spans="1:5" x14ac:dyDescent="0.25">
      <c r="B2003"/>
      <c r="C2003"/>
      <c r="D2003"/>
      <c r="E2003"/>
    </row>
    <row r="2004" spans="1:5" x14ac:dyDescent="0.25">
      <c r="A2004" s="2" t="s">
        <v>519</v>
      </c>
      <c r="B2004" t="s">
        <v>494</v>
      </c>
      <c r="C2004"/>
      <c r="D2004"/>
      <c r="E2004"/>
    </row>
    <row r="2005" spans="1:5" x14ac:dyDescent="0.25">
      <c r="A2005" s="2" t="s">
        <v>858</v>
      </c>
      <c r="B2005"/>
      <c r="C2005"/>
      <c r="D2005"/>
      <c r="E2005"/>
    </row>
    <row r="2006" spans="1:5" x14ac:dyDescent="0.25">
      <c r="A2006" s="2" t="s">
        <v>145</v>
      </c>
      <c r="B2006"/>
      <c r="C2006"/>
      <c r="D2006"/>
      <c r="E2006"/>
    </row>
    <row r="2007" spans="1:5" x14ac:dyDescent="0.25">
      <c r="B2007"/>
      <c r="C2007"/>
      <c r="D2007"/>
      <c r="E2007"/>
    </row>
    <row r="2008" spans="1:5" x14ac:dyDescent="0.25">
      <c r="A2008" s="2" t="s">
        <v>133</v>
      </c>
      <c r="B2008" t="s">
        <v>127</v>
      </c>
      <c r="C2008" t="s">
        <v>128</v>
      </c>
      <c r="D2008" t="s">
        <v>129</v>
      </c>
      <c r="E2008" t="s">
        <v>130</v>
      </c>
    </row>
    <row r="2009" spans="1:5" x14ac:dyDescent="0.25">
      <c r="A2009" s="2" t="s">
        <v>773</v>
      </c>
      <c r="B2009" t="s">
        <v>135</v>
      </c>
      <c r="C2009">
        <v>15.8832</v>
      </c>
      <c r="D2009">
        <v>8.6199999999999992</v>
      </c>
      <c r="E2009">
        <f>ROUND((C2009*D2009),4)</f>
        <v>136.91319999999999</v>
      </c>
    </row>
    <row r="2010" spans="1:5" x14ac:dyDescent="0.25">
      <c r="A2010" s="2" t="s">
        <v>845</v>
      </c>
      <c r="B2010" t="s">
        <v>135</v>
      </c>
      <c r="C2010">
        <v>15.8832</v>
      </c>
      <c r="D2010">
        <v>11.31</v>
      </c>
      <c r="E2010">
        <f>ROUND((C2010*D2010),4)</f>
        <v>179.63900000000001</v>
      </c>
    </row>
    <row r="2011" spans="1:5" x14ac:dyDescent="0.25">
      <c r="A2011" s="2" t="s">
        <v>132</v>
      </c>
      <c r="B2011" t="s">
        <v>9</v>
      </c>
      <c r="C2011" t="s">
        <v>9</v>
      </c>
      <c r="D2011" t="s">
        <v>9</v>
      </c>
      <c r="E2011">
        <f>SUM(E2009:E2010)</f>
        <v>316.55219999999997</v>
      </c>
    </row>
    <row r="2012" spans="1:5" x14ac:dyDescent="0.25">
      <c r="B2012"/>
      <c r="C2012"/>
      <c r="D2012"/>
      <c r="E2012"/>
    </row>
    <row r="2013" spans="1:5" x14ac:dyDescent="0.25">
      <c r="A2013" s="2" t="s">
        <v>137</v>
      </c>
      <c r="B2013" t="s">
        <v>127</v>
      </c>
      <c r="C2013" t="s">
        <v>128</v>
      </c>
      <c r="D2013" t="s">
        <v>129</v>
      </c>
      <c r="E2013" t="s">
        <v>130</v>
      </c>
    </row>
    <row r="2014" spans="1:5" x14ac:dyDescent="0.25">
      <c r="A2014" s="2" t="s">
        <v>531</v>
      </c>
      <c r="B2014" t="s">
        <v>141</v>
      </c>
      <c r="C2014">
        <v>9.2122560000000006E-2</v>
      </c>
      <c r="D2014">
        <v>6.93</v>
      </c>
      <c r="E2014">
        <f t="shared" ref="E2014:E2030" si="50">ROUND((C2014*D2014),4)</f>
        <v>0.63839999999999997</v>
      </c>
    </row>
    <row r="2015" spans="1:5" x14ac:dyDescent="0.25">
      <c r="A2015" s="2" t="s">
        <v>532</v>
      </c>
      <c r="B2015" t="s">
        <v>172</v>
      </c>
      <c r="C2015">
        <v>0.43837631999999999</v>
      </c>
      <c r="D2015">
        <v>33.270000000000003</v>
      </c>
      <c r="E2015">
        <f t="shared" si="50"/>
        <v>14.5848</v>
      </c>
    </row>
    <row r="2016" spans="1:5" x14ac:dyDescent="0.25">
      <c r="A2016" s="2" t="s">
        <v>533</v>
      </c>
      <c r="B2016" t="s">
        <v>141</v>
      </c>
      <c r="C2016">
        <v>0.43837631999999999</v>
      </c>
      <c r="D2016">
        <v>27.73</v>
      </c>
      <c r="E2016">
        <f t="shared" si="50"/>
        <v>12.1562</v>
      </c>
    </row>
    <row r="2017" spans="1:5" x14ac:dyDescent="0.25">
      <c r="A2017" s="2" t="s">
        <v>534</v>
      </c>
      <c r="B2017" t="s">
        <v>141</v>
      </c>
      <c r="C2017">
        <v>0.43837631999999999</v>
      </c>
      <c r="D2017">
        <v>11.73</v>
      </c>
      <c r="E2017">
        <f t="shared" si="50"/>
        <v>5.1421999999999999</v>
      </c>
    </row>
    <row r="2018" spans="1:5" x14ac:dyDescent="0.25">
      <c r="A2018" s="2" t="s">
        <v>535</v>
      </c>
      <c r="B2018" t="s">
        <v>141</v>
      </c>
      <c r="C2018">
        <v>9.2122560000000006E-2</v>
      </c>
      <c r="D2018">
        <v>93.94</v>
      </c>
      <c r="E2018">
        <f t="shared" si="50"/>
        <v>8.6539999999999999</v>
      </c>
    </row>
    <row r="2019" spans="1:5" ht="30" x14ac:dyDescent="0.25">
      <c r="A2019" s="2" t="s">
        <v>846</v>
      </c>
      <c r="B2019" t="s">
        <v>140</v>
      </c>
      <c r="C2019">
        <v>19.152000000000001</v>
      </c>
      <c r="D2019">
        <v>32.94</v>
      </c>
      <c r="E2019">
        <f t="shared" si="50"/>
        <v>630.86689999999999</v>
      </c>
    </row>
    <row r="2020" spans="1:5" ht="30" x14ac:dyDescent="0.25">
      <c r="A2020" s="2" t="s">
        <v>847</v>
      </c>
      <c r="B2020" t="s">
        <v>140</v>
      </c>
      <c r="C2020">
        <v>9.1199999999999992</v>
      </c>
      <c r="D2020">
        <v>26.24</v>
      </c>
      <c r="E2020">
        <f t="shared" si="50"/>
        <v>239.30879999999999</v>
      </c>
    </row>
    <row r="2021" spans="1:5" ht="30" x14ac:dyDescent="0.25">
      <c r="A2021" s="2" t="s">
        <v>848</v>
      </c>
      <c r="B2021" t="s">
        <v>159</v>
      </c>
      <c r="C2021">
        <v>17.416</v>
      </c>
      <c r="D2021">
        <v>28.57</v>
      </c>
      <c r="E2021">
        <f t="shared" si="50"/>
        <v>497.57510000000002</v>
      </c>
    </row>
    <row r="2022" spans="1:5" ht="30" x14ac:dyDescent="0.25">
      <c r="A2022" s="2" t="s">
        <v>849</v>
      </c>
      <c r="B2022" t="s">
        <v>141</v>
      </c>
      <c r="C2022">
        <v>4</v>
      </c>
      <c r="D2022">
        <v>58.19</v>
      </c>
      <c r="E2022">
        <f t="shared" si="50"/>
        <v>232.76</v>
      </c>
    </row>
    <row r="2023" spans="1:5" ht="30" x14ac:dyDescent="0.25">
      <c r="A2023" s="2" t="s">
        <v>537</v>
      </c>
      <c r="B2023" t="s">
        <v>141</v>
      </c>
      <c r="C2023">
        <v>9.2122560000000006E-2</v>
      </c>
      <c r="D2023">
        <v>16</v>
      </c>
      <c r="E2023">
        <f t="shared" si="50"/>
        <v>1.474</v>
      </c>
    </row>
    <row r="2024" spans="1:5" x14ac:dyDescent="0.25">
      <c r="A2024" s="2" t="s">
        <v>538</v>
      </c>
      <c r="B2024" t="s">
        <v>172</v>
      </c>
      <c r="C2024">
        <v>0.43837631999999999</v>
      </c>
      <c r="D2024">
        <v>8.9</v>
      </c>
      <c r="E2024">
        <f t="shared" si="50"/>
        <v>3.9015</v>
      </c>
    </row>
    <row r="2025" spans="1:5" x14ac:dyDescent="0.25">
      <c r="A2025" s="2" t="s">
        <v>850</v>
      </c>
      <c r="B2025" t="s">
        <v>159</v>
      </c>
      <c r="C2025">
        <v>1</v>
      </c>
      <c r="D2025">
        <v>8.67</v>
      </c>
      <c r="E2025">
        <f t="shared" si="50"/>
        <v>8.67</v>
      </c>
    </row>
    <row r="2026" spans="1:5" ht="30" x14ac:dyDescent="0.25">
      <c r="A2026" s="2" t="s">
        <v>851</v>
      </c>
      <c r="B2026" t="s">
        <v>141</v>
      </c>
      <c r="C2026">
        <v>2</v>
      </c>
      <c r="D2026">
        <v>8.2200000000000006</v>
      </c>
      <c r="E2026">
        <f t="shared" si="50"/>
        <v>16.440000000000001</v>
      </c>
    </row>
    <row r="2027" spans="1:5" ht="30" x14ac:dyDescent="0.25">
      <c r="A2027" s="2" t="s">
        <v>544</v>
      </c>
      <c r="B2027" t="s">
        <v>135</v>
      </c>
      <c r="C2027">
        <v>31.766400000000001</v>
      </c>
      <c r="D2027">
        <v>0.6</v>
      </c>
      <c r="E2027">
        <f t="shared" si="50"/>
        <v>19.059799999999999</v>
      </c>
    </row>
    <row r="2028" spans="1:5" ht="30" x14ac:dyDescent="0.25">
      <c r="A2028" s="2" t="s">
        <v>545</v>
      </c>
      <c r="B2028" t="s">
        <v>135</v>
      </c>
      <c r="C2028">
        <v>31.766400000000001</v>
      </c>
      <c r="D2028">
        <v>0.7</v>
      </c>
      <c r="E2028">
        <f t="shared" si="50"/>
        <v>22.236499999999999</v>
      </c>
    </row>
    <row r="2029" spans="1:5" x14ac:dyDescent="0.25">
      <c r="A2029" s="2" t="s">
        <v>546</v>
      </c>
      <c r="B2029" t="s">
        <v>135</v>
      </c>
      <c r="C2029">
        <v>31.766400000000001</v>
      </c>
      <c r="D2029">
        <v>0.09</v>
      </c>
      <c r="E2029">
        <f t="shared" si="50"/>
        <v>2.859</v>
      </c>
    </row>
    <row r="2030" spans="1:5" x14ac:dyDescent="0.25">
      <c r="A2030" s="2" t="s">
        <v>547</v>
      </c>
      <c r="B2030" t="s">
        <v>135</v>
      </c>
      <c r="C2030">
        <v>31.766400000000001</v>
      </c>
      <c r="D2030">
        <v>0.04</v>
      </c>
      <c r="E2030">
        <f t="shared" si="50"/>
        <v>1.2706999999999999</v>
      </c>
    </row>
    <row r="2031" spans="1:5" x14ac:dyDescent="0.25">
      <c r="A2031" s="2" t="s">
        <v>132</v>
      </c>
      <c r="B2031" t="s">
        <v>9</v>
      </c>
      <c r="C2031" t="s">
        <v>9</v>
      </c>
      <c r="D2031" t="s">
        <v>9</v>
      </c>
      <c r="E2031">
        <f>SUM(E2014:E2030)</f>
        <v>1717.5979</v>
      </c>
    </row>
    <row r="2032" spans="1:5" x14ac:dyDescent="0.25">
      <c r="B2032"/>
      <c r="C2032"/>
      <c r="D2032"/>
      <c r="E2032"/>
    </row>
    <row r="2033" spans="1:5" x14ac:dyDescent="0.25">
      <c r="A2033" s="2" t="s">
        <v>142</v>
      </c>
      <c r="B2033" t="s">
        <v>9</v>
      </c>
      <c r="C2033" t="s">
        <v>9</v>
      </c>
      <c r="D2033" t="s">
        <v>9</v>
      </c>
      <c r="E2033">
        <f>E2011+E2031</f>
        <v>2034.1500999999998</v>
      </c>
    </row>
    <row r="2034" spans="1:5" x14ac:dyDescent="0.25">
      <c r="A2034" s="2" t="s">
        <v>143</v>
      </c>
      <c r="B2034" t="s">
        <v>9</v>
      </c>
      <c r="C2034" t="s">
        <v>9</v>
      </c>
      <c r="D2034" s="271">
        <v>0</v>
      </c>
      <c r="E2034">
        <f>ROUND((E2033*D2034),4)</f>
        <v>0</v>
      </c>
    </row>
    <row r="2035" spans="1:5" x14ac:dyDescent="0.25">
      <c r="A2035" s="2" t="s">
        <v>144</v>
      </c>
      <c r="B2035" t="s">
        <v>9</v>
      </c>
      <c r="C2035" t="s">
        <v>9</v>
      </c>
      <c r="D2035" t="s">
        <v>9</v>
      </c>
      <c r="E2035">
        <f>SUM(E2033:E2034)</f>
        <v>2034.1500999999998</v>
      </c>
    </row>
    <row r="2036" spans="1:5" x14ac:dyDescent="0.25">
      <c r="B2036"/>
      <c r="C2036"/>
      <c r="D2036"/>
      <c r="E2036"/>
    </row>
    <row r="2037" spans="1:5" x14ac:dyDescent="0.25">
      <c r="A2037" s="2" t="s">
        <v>519</v>
      </c>
      <c r="B2037" t="s">
        <v>497</v>
      </c>
      <c r="C2037"/>
      <c r="D2037"/>
      <c r="E2037"/>
    </row>
    <row r="2038" spans="1:5" ht="30" x14ac:dyDescent="0.25">
      <c r="A2038" s="2" t="s">
        <v>859</v>
      </c>
      <c r="B2038"/>
      <c r="C2038"/>
      <c r="D2038"/>
      <c r="E2038"/>
    </row>
    <row r="2039" spans="1:5" x14ac:dyDescent="0.25">
      <c r="A2039" s="2" t="s">
        <v>145</v>
      </c>
      <c r="B2039"/>
      <c r="C2039"/>
      <c r="D2039"/>
      <c r="E2039"/>
    </row>
    <row r="2040" spans="1:5" x14ac:dyDescent="0.25">
      <c r="B2040"/>
      <c r="C2040"/>
      <c r="D2040"/>
      <c r="E2040"/>
    </row>
    <row r="2041" spans="1:5" x14ac:dyDescent="0.25">
      <c r="A2041" s="2" t="s">
        <v>133</v>
      </c>
      <c r="B2041" t="s">
        <v>127</v>
      </c>
      <c r="C2041" t="s">
        <v>128</v>
      </c>
      <c r="D2041" t="s">
        <v>129</v>
      </c>
      <c r="E2041" t="s">
        <v>130</v>
      </c>
    </row>
    <row r="2042" spans="1:5" x14ac:dyDescent="0.25">
      <c r="A2042" s="2" t="s">
        <v>773</v>
      </c>
      <c r="B2042" t="s">
        <v>135</v>
      </c>
      <c r="C2042">
        <v>19.2</v>
      </c>
      <c r="D2042">
        <v>8.6199999999999992</v>
      </c>
      <c r="E2042">
        <f>ROUND((C2042*D2042),4)</f>
        <v>165.50399999999999</v>
      </c>
    </row>
    <row r="2043" spans="1:5" x14ac:dyDescent="0.25">
      <c r="A2043" s="2" t="s">
        <v>845</v>
      </c>
      <c r="B2043" t="s">
        <v>135</v>
      </c>
      <c r="C2043">
        <v>19.2</v>
      </c>
      <c r="D2043">
        <v>11.31</v>
      </c>
      <c r="E2043">
        <f>ROUND((C2043*D2043),4)</f>
        <v>217.15199999999999</v>
      </c>
    </row>
    <row r="2044" spans="1:5" x14ac:dyDescent="0.25">
      <c r="A2044" s="2" t="s">
        <v>132</v>
      </c>
      <c r="B2044" t="s">
        <v>9</v>
      </c>
      <c r="C2044" t="s">
        <v>9</v>
      </c>
      <c r="D2044" t="s">
        <v>9</v>
      </c>
      <c r="E2044">
        <f>SUM(E2042:E2043)</f>
        <v>382.65599999999995</v>
      </c>
    </row>
    <row r="2045" spans="1:5" x14ac:dyDescent="0.25">
      <c r="B2045"/>
      <c r="C2045"/>
      <c r="D2045"/>
      <c r="E2045"/>
    </row>
    <row r="2046" spans="1:5" x14ac:dyDescent="0.25">
      <c r="A2046" s="2" t="s">
        <v>137</v>
      </c>
      <c r="B2046" t="s">
        <v>127</v>
      </c>
      <c r="C2046" t="s">
        <v>128</v>
      </c>
      <c r="D2046" t="s">
        <v>129</v>
      </c>
      <c r="E2046" t="s">
        <v>130</v>
      </c>
    </row>
    <row r="2047" spans="1:5" x14ac:dyDescent="0.25">
      <c r="A2047" s="2" t="s">
        <v>531</v>
      </c>
      <c r="B2047" t="s">
        <v>141</v>
      </c>
      <c r="C2047">
        <v>0.11136</v>
      </c>
      <c r="D2047">
        <v>6.93</v>
      </c>
      <c r="E2047">
        <f t="shared" ref="E2047:E2064" si="51">ROUND((C2047*D2047),4)</f>
        <v>0.77170000000000005</v>
      </c>
    </row>
    <row r="2048" spans="1:5" x14ac:dyDescent="0.25">
      <c r="A2048" s="2" t="s">
        <v>532</v>
      </c>
      <c r="B2048" t="s">
        <v>172</v>
      </c>
      <c r="C2048">
        <v>0.52991999999999995</v>
      </c>
      <c r="D2048">
        <v>33.270000000000003</v>
      </c>
      <c r="E2048">
        <f t="shared" si="51"/>
        <v>17.630400000000002</v>
      </c>
    </row>
    <row r="2049" spans="1:5" x14ac:dyDescent="0.25">
      <c r="A2049" s="2" t="s">
        <v>533</v>
      </c>
      <c r="B2049" t="s">
        <v>141</v>
      </c>
      <c r="C2049">
        <v>0.52991999999999995</v>
      </c>
      <c r="D2049">
        <v>27.73</v>
      </c>
      <c r="E2049">
        <f t="shared" si="51"/>
        <v>14.694699999999999</v>
      </c>
    </row>
    <row r="2050" spans="1:5" x14ac:dyDescent="0.25">
      <c r="A2050" s="2" t="s">
        <v>534</v>
      </c>
      <c r="B2050" t="s">
        <v>141</v>
      </c>
      <c r="C2050">
        <v>0.52991999999999995</v>
      </c>
      <c r="D2050">
        <v>11.73</v>
      </c>
      <c r="E2050">
        <f t="shared" si="51"/>
        <v>6.2160000000000002</v>
      </c>
    </row>
    <row r="2051" spans="1:5" x14ac:dyDescent="0.25">
      <c r="A2051" s="2" t="s">
        <v>535</v>
      </c>
      <c r="B2051" t="s">
        <v>141</v>
      </c>
      <c r="C2051">
        <v>0.11136</v>
      </c>
      <c r="D2051">
        <v>93.94</v>
      </c>
      <c r="E2051">
        <f t="shared" si="51"/>
        <v>10.4612</v>
      </c>
    </row>
    <row r="2052" spans="1:5" ht="30" x14ac:dyDescent="0.25">
      <c r="A2052" s="2" t="s">
        <v>846</v>
      </c>
      <c r="B2052" t="s">
        <v>140</v>
      </c>
      <c r="C2052">
        <v>21</v>
      </c>
      <c r="D2052">
        <v>32.94</v>
      </c>
      <c r="E2052">
        <f t="shared" si="51"/>
        <v>691.74</v>
      </c>
    </row>
    <row r="2053" spans="1:5" ht="30" x14ac:dyDescent="0.25">
      <c r="A2053" s="2" t="s">
        <v>847</v>
      </c>
      <c r="B2053" t="s">
        <v>140</v>
      </c>
      <c r="C2053">
        <v>10</v>
      </c>
      <c r="D2053">
        <v>26.24</v>
      </c>
      <c r="E2053">
        <f t="shared" si="51"/>
        <v>262.39999999999998</v>
      </c>
    </row>
    <row r="2054" spans="1:5" ht="30" x14ac:dyDescent="0.25">
      <c r="A2054" s="2" t="s">
        <v>848</v>
      </c>
      <c r="B2054" t="s">
        <v>159</v>
      </c>
      <c r="C2054">
        <v>20</v>
      </c>
      <c r="D2054">
        <v>28.57</v>
      </c>
      <c r="E2054">
        <f t="shared" si="51"/>
        <v>571.4</v>
      </c>
    </row>
    <row r="2055" spans="1:5" ht="30" x14ac:dyDescent="0.25">
      <c r="A2055" s="2" t="s">
        <v>849</v>
      </c>
      <c r="B2055" t="s">
        <v>141</v>
      </c>
      <c r="C2055">
        <v>4</v>
      </c>
      <c r="D2055">
        <v>58.19</v>
      </c>
      <c r="E2055">
        <f t="shared" si="51"/>
        <v>232.76</v>
      </c>
    </row>
    <row r="2056" spans="1:5" ht="30" x14ac:dyDescent="0.25">
      <c r="A2056" s="2" t="s">
        <v>537</v>
      </c>
      <c r="B2056" t="s">
        <v>141</v>
      </c>
      <c r="C2056">
        <v>0.11136</v>
      </c>
      <c r="D2056">
        <v>16</v>
      </c>
      <c r="E2056">
        <f t="shared" si="51"/>
        <v>1.7818000000000001</v>
      </c>
    </row>
    <row r="2057" spans="1:5" x14ac:dyDescent="0.25">
      <c r="A2057" s="2" t="s">
        <v>538</v>
      </c>
      <c r="B2057" t="s">
        <v>172</v>
      </c>
      <c r="C2057">
        <v>0.52991999999999995</v>
      </c>
      <c r="D2057">
        <v>8.9</v>
      </c>
      <c r="E2057">
        <f t="shared" si="51"/>
        <v>4.7163000000000004</v>
      </c>
    </row>
    <row r="2058" spans="1:5" x14ac:dyDescent="0.25">
      <c r="A2058" s="2" t="s">
        <v>850</v>
      </c>
      <c r="B2058" t="s">
        <v>159</v>
      </c>
      <c r="C2058">
        <v>0.5</v>
      </c>
      <c r="D2058">
        <v>8.67</v>
      </c>
      <c r="E2058">
        <f t="shared" si="51"/>
        <v>4.335</v>
      </c>
    </row>
    <row r="2059" spans="1:5" ht="30" x14ac:dyDescent="0.25">
      <c r="A2059" s="2" t="s">
        <v>851</v>
      </c>
      <c r="B2059" t="s">
        <v>141</v>
      </c>
      <c r="C2059">
        <v>2</v>
      </c>
      <c r="D2059">
        <v>8.2200000000000006</v>
      </c>
      <c r="E2059">
        <f t="shared" si="51"/>
        <v>16.440000000000001</v>
      </c>
    </row>
    <row r="2060" spans="1:5" ht="30" x14ac:dyDescent="0.25">
      <c r="A2060" s="2" t="s">
        <v>544</v>
      </c>
      <c r="B2060" t="s">
        <v>135</v>
      </c>
      <c r="C2060">
        <v>38.4</v>
      </c>
      <c r="D2060">
        <v>0.6</v>
      </c>
      <c r="E2060">
        <f t="shared" si="51"/>
        <v>23.04</v>
      </c>
    </row>
    <row r="2061" spans="1:5" ht="30" x14ac:dyDescent="0.25">
      <c r="A2061" s="2" t="s">
        <v>545</v>
      </c>
      <c r="B2061" t="s">
        <v>135</v>
      </c>
      <c r="C2061">
        <v>38.4</v>
      </c>
      <c r="D2061">
        <v>0.7</v>
      </c>
      <c r="E2061">
        <f t="shared" si="51"/>
        <v>26.88</v>
      </c>
    </row>
    <row r="2062" spans="1:5" x14ac:dyDescent="0.25">
      <c r="A2062" s="2" t="s">
        <v>546</v>
      </c>
      <c r="B2062" t="s">
        <v>135</v>
      </c>
      <c r="C2062">
        <v>38.4</v>
      </c>
      <c r="D2062">
        <v>0.09</v>
      </c>
      <c r="E2062">
        <f t="shared" si="51"/>
        <v>3.456</v>
      </c>
    </row>
    <row r="2063" spans="1:5" x14ac:dyDescent="0.25">
      <c r="A2063" s="2" t="s">
        <v>547</v>
      </c>
      <c r="B2063" t="s">
        <v>135</v>
      </c>
      <c r="C2063">
        <v>38.4</v>
      </c>
      <c r="D2063">
        <v>0.04</v>
      </c>
      <c r="E2063">
        <f t="shared" si="51"/>
        <v>1.536</v>
      </c>
    </row>
    <row r="2064" spans="1:5" ht="30" x14ac:dyDescent="0.25">
      <c r="A2064" s="2" t="s">
        <v>860</v>
      </c>
      <c r="B2064" t="s">
        <v>141</v>
      </c>
      <c r="C2064">
        <v>2</v>
      </c>
      <c r="D2064">
        <v>23.87</v>
      </c>
      <c r="E2064">
        <f t="shared" si="51"/>
        <v>47.74</v>
      </c>
    </row>
    <row r="2065" spans="1:5" x14ac:dyDescent="0.25">
      <c r="A2065" s="2" t="s">
        <v>132</v>
      </c>
      <c r="B2065" t="s">
        <v>9</v>
      </c>
      <c r="C2065" t="s">
        <v>9</v>
      </c>
      <c r="D2065" t="s">
        <v>9</v>
      </c>
      <c r="E2065">
        <f>SUM(E2047:E2064)</f>
        <v>1937.9991</v>
      </c>
    </row>
    <row r="2066" spans="1:5" x14ac:dyDescent="0.25">
      <c r="B2066"/>
      <c r="C2066"/>
      <c r="D2066"/>
      <c r="E2066"/>
    </row>
    <row r="2067" spans="1:5" x14ac:dyDescent="0.25">
      <c r="A2067" s="2" t="s">
        <v>142</v>
      </c>
      <c r="B2067" t="s">
        <v>9</v>
      </c>
      <c r="C2067" t="s">
        <v>9</v>
      </c>
      <c r="D2067" t="s">
        <v>9</v>
      </c>
      <c r="E2067">
        <f>E2044+E2065</f>
        <v>2320.6550999999999</v>
      </c>
    </row>
    <row r="2068" spans="1:5" x14ac:dyDescent="0.25">
      <c r="A2068" s="2" t="s">
        <v>143</v>
      </c>
      <c r="B2068" t="s">
        <v>9</v>
      </c>
      <c r="C2068" t="s">
        <v>9</v>
      </c>
      <c r="D2068" s="271">
        <v>0</v>
      </c>
      <c r="E2068">
        <f>ROUND((E2067*D2068),4)</f>
        <v>0</v>
      </c>
    </row>
    <row r="2069" spans="1:5" x14ac:dyDescent="0.25">
      <c r="A2069" s="2" t="s">
        <v>144</v>
      </c>
      <c r="B2069" t="s">
        <v>9</v>
      </c>
      <c r="C2069" t="s">
        <v>9</v>
      </c>
      <c r="D2069" t="s">
        <v>9</v>
      </c>
      <c r="E2069">
        <f>SUM(E2067:E2068)</f>
        <v>2320.6550999999999</v>
      </c>
    </row>
    <row r="2070" spans="1:5" x14ac:dyDescent="0.25">
      <c r="B2070"/>
      <c r="C2070"/>
      <c r="D2070"/>
      <c r="E2070"/>
    </row>
    <row r="2071" spans="1:5" x14ac:dyDescent="0.25">
      <c r="A2071" s="2" t="s">
        <v>861</v>
      </c>
      <c r="B2071" t="s">
        <v>506</v>
      </c>
      <c r="C2071"/>
      <c r="D2071"/>
      <c r="E2071"/>
    </row>
    <row r="2072" spans="1:5" ht="30" x14ac:dyDescent="0.25">
      <c r="A2072" s="2" t="s">
        <v>862</v>
      </c>
      <c r="B2072"/>
      <c r="C2072"/>
      <c r="D2072"/>
      <c r="E2072"/>
    </row>
    <row r="2073" spans="1:5" x14ac:dyDescent="0.25">
      <c r="A2073" s="2" t="s">
        <v>145</v>
      </c>
      <c r="B2073"/>
      <c r="C2073"/>
      <c r="D2073"/>
      <c r="E2073"/>
    </row>
    <row r="2074" spans="1:5" x14ac:dyDescent="0.25">
      <c r="B2074"/>
      <c r="C2074"/>
      <c r="D2074"/>
      <c r="E2074"/>
    </row>
    <row r="2075" spans="1:5" x14ac:dyDescent="0.25">
      <c r="A2075" s="2" t="s">
        <v>137</v>
      </c>
      <c r="B2075" t="s">
        <v>127</v>
      </c>
      <c r="C2075" t="s">
        <v>128</v>
      </c>
      <c r="D2075" t="s">
        <v>129</v>
      </c>
      <c r="E2075" t="s">
        <v>130</v>
      </c>
    </row>
    <row r="2076" spans="1:5" x14ac:dyDescent="0.25">
      <c r="A2076" s="2" t="s">
        <v>863</v>
      </c>
      <c r="B2076" t="s">
        <v>141</v>
      </c>
      <c r="C2076">
        <v>1</v>
      </c>
      <c r="D2076" s="1">
        <v>2488.66</v>
      </c>
      <c r="E2076">
        <f>ROUND((C2076*D2076),4)</f>
        <v>2488.66</v>
      </c>
    </row>
    <row r="2077" spans="1:5" x14ac:dyDescent="0.25">
      <c r="A2077" s="2" t="s">
        <v>132</v>
      </c>
      <c r="B2077" t="s">
        <v>9</v>
      </c>
      <c r="C2077" t="s">
        <v>9</v>
      </c>
      <c r="D2077" t="s">
        <v>9</v>
      </c>
      <c r="E2077">
        <f>SUM(E2076:E2076)</f>
        <v>2488.66</v>
      </c>
    </row>
    <row r="2078" spans="1:5" x14ac:dyDescent="0.25">
      <c r="B2078"/>
      <c r="C2078"/>
      <c r="D2078"/>
      <c r="E2078"/>
    </row>
    <row r="2079" spans="1:5" x14ac:dyDescent="0.25">
      <c r="A2079" s="2" t="s">
        <v>142</v>
      </c>
      <c r="B2079" t="s">
        <v>9</v>
      </c>
      <c r="C2079" t="s">
        <v>9</v>
      </c>
      <c r="D2079" t="s">
        <v>9</v>
      </c>
      <c r="E2079">
        <f>E2077</f>
        <v>2488.66</v>
      </c>
    </row>
    <row r="2080" spans="1:5" x14ac:dyDescent="0.25">
      <c r="A2080" s="2" t="s">
        <v>143</v>
      </c>
      <c r="B2080" t="s">
        <v>9</v>
      </c>
      <c r="C2080" t="s">
        <v>9</v>
      </c>
      <c r="D2080" s="271">
        <v>0</v>
      </c>
      <c r="E2080">
        <f>ROUND((E2079*D2080),4)</f>
        <v>0</v>
      </c>
    </row>
    <row r="2081" spans="1:5" x14ac:dyDescent="0.25">
      <c r="A2081" s="2" t="s">
        <v>144</v>
      </c>
      <c r="B2081" t="s">
        <v>9</v>
      </c>
      <c r="C2081" t="s">
        <v>9</v>
      </c>
      <c r="D2081" t="s">
        <v>9</v>
      </c>
      <c r="E2081">
        <f>SUM(E2079:E2080)</f>
        <v>2488.66</v>
      </c>
    </row>
    <row r="2082" spans="1:5" x14ac:dyDescent="0.25">
      <c r="B2082"/>
      <c r="C2082"/>
      <c r="D2082"/>
      <c r="E2082"/>
    </row>
    <row r="2083" spans="1:5" x14ac:dyDescent="0.25">
      <c r="A2083" s="2" t="s">
        <v>864</v>
      </c>
      <c r="B2083" t="s">
        <v>509</v>
      </c>
      <c r="C2083"/>
      <c r="D2083"/>
      <c r="E2083"/>
    </row>
    <row r="2084" spans="1:5" ht="30" x14ac:dyDescent="0.25">
      <c r="A2084" s="2" t="s">
        <v>865</v>
      </c>
      <c r="B2084"/>
      <c r="C2084"/>
      <c r="D2084"/>
      <c r="E2084"/>
    </row>
    <row r="2085" spans="1:5" x14ac:dyDescent="0.25">
      <c r="A2085" s="2" t="s">
        <v>145</v>
      </c>
      <c r="B2085"/>
      <c r="C2085"/>
      <c r="D2085"/>
      <c r="E2085"/>
    </row>
    <row r="2086" spans="1:5" x14ac:dyDescent="0.25">
      <c r="B2086"/>
      <c r="C2086"/>
      <c r="D2086"/>
      <c r="E2086"/>
    </row>
    <row r="2087" spans="1:5" x14ac:dyDescent="0.25">
      <c r="A2087" s="2" t="s">
        <v>137</v>
      </c>
      <c r="B2087" t="s">
        <v>127</v>
      </c>
      <c r="C2087" t="s">
        <v>128</v>
      </c>
      <c r="D2087" t="s">
        <v>129</v>
      </c>
      <c r="E2087" t="s">
        <v>130</v>
      </c>
    </row>
    <row r="2088" spans="1:5" x14ac:dyDescent="0.25">
      <c r="A2088" s="2" t="s">
        <v>866</v>
      </c>
      <c r="B2088" t="s">
        <v>141</v>
      </c>
      <c r="C2088">
        <v>1</v>
      </c>
      <c r="D2088" s="1">
        <v>3272.25</v>
      </c>
      <c r="E2088">
        <f>ROUND((C2088*D2088),4)</f>
        <v>3272.25</v>
      </c>
    </row>
    <row r="2089" spans="1:5" x14ac:dyDescent="0.25">
      <c r="A2089" s="2" t="s">
        <v>132</v>
      </c>
      <c r="B2089" t="s">
        <v>9</v>
      </c>
      <c r="C2089" t="s">
        <v>9</v>
      </c>
      <c r="D2089" t="s">
        <v>9</v>
      </c>
      <c r="E2089">
        <f>SUM(E2088:E2088)</f>
        <v>3272.25</v>
      </c>
    </row>
    <row r="2090" spans="1:5" x14ac:dyDescent="0.25">
      <c r="B2090"/>
      <c r="C2090"/>
      <c r="D2090"/>
      <c r="E2090"/>
    </row>
    <row r="2091" spans="1:5" x14ac:dyDescent="0.25">
      <c r="A2091" s="2" t="s">
        <v>142</v>
      </c>
      <c r="B2091" t="s">
        <v>9</v>
      </c>
      <c r="C2091" t="s">
        <v>9</v>
      </c>
      <c r="D2091" t="s">
        <v>9</v>
      </c>
      <c r="E2091">
        <f>E2089</f>
        <v>3272.25</v>
      </c>
    </row>
    <row r="2092" spans="1:5" x14ac:dyDescent="0.25">
      <c r="A2092" s="2" t="s">
        <v>143</v>
      </c>
      <c r="B2092" t="s">
        <v>9</v>
      </c>
      <c r="C2092" t="s">
        <v>9</v>
      </c>
      <c r="D2092" s="271">
        <v>0</v>
      </c>
      <c r="E2092">
        <f>ROUND((E2091*D2092),4)</f>
        <v>0</v>
      </c>
    </row>
    <row r="2093" spans="1:5" x14ac:dyDescent="0.25">
      <c r="A2093" s="2" t="s">
        <v>144</v>
      </c>
      <c r="B2093" t="s">
        <v>9</v>
      </c>
      <c r="C2093" t="s">
        <v>9</v>
      </c>
      <c r="D2093" t="s">
        <v>9</v>
      </c>
      <c r="E2093">
        <f>SUM(E2091:E2092)</f>
        <v>3272.25</v>
      </c>
    </row>
    <row r="2094" spans="1:5" x14ac:dyDescent="0.25">
      <c r="B2094"/>
      <c r="C2094"/>
      <c r="D2094"/>
      <c r="E2094"/>
    </row>
    <row r="2095" spans="1:5" x14ac:dyDescent="0.25">
      <c r="A2095" s="2" t="s">
        <v>867</v>
      </c>
      <c r="B2095" t="s">
        <v>75</v>
      </c>
      <c r="C2095"/>
      <c r="D2095"/>
      <c r="E2095"/>
    </row>
    <row r="2096" spans="1:5" x14ac:dyDescent="0.25">
      <c r="A2096" s="2" t="s">
        <v>868</v>
      </c>
      <c r="B2096"/>
      <c r="C2096"/>
      <c r="D2096"/>
      <c r="E2096"/>
    </row>
    <row r="2097" spans="1:5" x14ac:dyDescent="0.25">
      <c r="A2097" s="2" t="s">
        <v>155</v>
      </c>
      <c r="B2097"/>
      <c r="C2097"/>
      <c r="D2097"/>
      <c r="E2097"/>
    </row>
    <row r="2098" spans="1:5" x14ac:dyDescent="0.25">
      <c r="B2098"/>
      <c r="C2098"/>
      <c r="D2098"/>
      <c r="E2098"/>
    </row>
    <row r="2099" spans="1:5" x14ac:dyDescent="0.25">
      <c r="A2099" s="2" t="s">
        <v>133</v>
      </c>
      <c r="B2099" t="s">
        <v>127</v>
      </c>
      <c r="C2099" t="s">
        <v>128</v>
      </c>
      <c r="D2099" t="s">
        <v>129</v>
      </c>
      <c r="E2099" t="s">
        <v>130</v>
      </c>
    </row>
    <row r="2100" spans="1:5" x14ac:dyDescent="0.25">
      <c r="A2100" s="2" t="s">
        <v>529</v>
      </c>
      <c r="B2100" t="s">
        <v>135</v>
      </c>
      <c r="C2100">
        <v>0.14000000000000001</v>
      </c>
      <c r="D2100">
        <v>7.68</v>
      </c>
      <c r="E2100">
        <f>ROUND((C2100*D2100),4)</f>
        <v>1.0751999999999999</v>
      </c>
    </row>
    <row r="2101" spans="1:5" x14ac:dyDescent="0.25">
      <c r="A2101" s="2" t="s">
        <v>132</v>
      </c>
      <c r="B2101" t="s">
        <v>9</v>
      </c>
      <c r="C2101" t="s">
        <v>9</v>
      </c>
      <c r="D2101" t="s">
        <v>9</v>
      </c>
      <c r="E2101">
        <f>SUM(E2100:E2100)</f>
        <v>1.0751999999999999</v>
      </c>
    </row>
    <row r="2102" spans="1:5" x14ac:dyDescent="0.25">
      <c r="B2102"/>
      <c r="C2102"/>
      <c r="D2102"/>
      <c r="E2102"/>
    </row>
    <row r="2103" spans="1:5" x14ac:dyDescent="0.25">
      <c r="A2103" s="2" t="s">
        <v>137</v>
      </c>
      <c r="B2103" t="s">
        <v>127</v>
      </c>
      <c r="C2103" t="s">
        <v>128</v>
      </c>
      <c r="D2103" t="s">
        <v>129</v>
      </c>
      <c r="E2103" t="s">
        <v>130</v>
      </c>
    </row>
    <row r="2104" spans="1:5" x14ac:dyDescent="0.25">
      <c r="A2104" s="2" t="s">
        <v>869</v>
      </c>
      <c r="B2104" t="s">
        <v>160</v>
      </c>
      <c r="C2104">
        <v>0.05</v>
      </c>
      <c r="D2104">
        <v>4</v>
      </c>
      <c r="E2104">
        <f t="shared" ref="E2104:E2115" si="52">ROUND((C2104*D2104),4)</f>
        <v>0.2</v>
      </c>
    </row>
    <row r="2105" spans="1:5" x14ac:dyDescent="0.25">
      <c r="A2105" s="2" t="s">
        <v>531</v>
      </c>
      <c r="B2105" t="s">
        <v>141</v>
      </c>
      <c r="C2105">
        <v>4.06E-4</v>
      </c>
      <c r="D2105">
        <v>6.93</v>
      </c>
      <c r="E2105">
        <f t="shared" si="52"/>
        <v>2.8E-3</v>
      </c>
    </row>
    <row r="2106" spans="1:5" x14ac:dyDescent="0.25">
      <c r="A2106" s="2" t="s">
        <v>532</v>
      </c>
      <c r="B2106" t="s">
        <v>172</v>
      </c>
      <c r="C2106">
        <v>1.9319999999999999E-3</v>
      </c>
      <c r="D2106">
        <v>33.270000000000003</v>
      </c>
      <c r="E2106">
        <f t="shared" si="52"/>
        <v>6.4299999999999996E-2</v>
      </c>
    </row>
    <row r="2107" spans="1:5" x14ac:dyDescent="0.25">
      <c r="A2107" s="2" t="s">
        <v>533</v>
      </c>
      <c r="B2107" t="s">
        <v>141</v>
      </c>
      <c r="C2107">
        <v>1.9319999999999999E-3</v>
      </c>
      <c r="D2107">
        <v>27.73</v>
      </c>
      <c r="E2107">
        <f t="shared" si="52"/>
        <v>5.3600000000000002E-2</v>
      </c>
    </row>
    <row r="2108" spans="1:5" x14ac:dyDescent="0.25">
      <c r="A2108" s="2" t="s">
        <v>534</v>
      </c>
      <c r="B2108" t="s">
        <v>141</v>
      </c>
      <c r="C2108">
        <v>1.9319999999999999E-3</v>
      </c>
      <c r="D2108">
        <v>11.73</v>
      </c>
      <c r="E2108">
        <f t="shared" si="52"/>
        <v>2.2700000000000001E-2</v>
      </c>
    </row>
    <row r="2109" spans="1:5" x14ac:dyDescent="0.25">
      <c r="A2109" s="2" t="s">
        <v>535</v>
      </c>
      <c r="B2109" t="s">
        <v>141</v>
      </c>
      <c r="C2109">
        <v>4.06E-4</v>
      </c>
      <c r="D2109">
        <v>93.94</v>
      </c>
      <c r="E2109">
        <f t="shared" si="52"/>
        <v>3.8100000000000002E-2</v>
      </c>
    </row>
    <row r="2110" spans="1:5" ht="30" x14ac:dyDescent="0.25">
      <c r="A2110" s="2" t="s">
        <v>537</v>
      </c>
      <c r="B2110" t="s">
        <v>141</v>
      </c>
      <c r="C2110">
        <v>4.06E-4</v>
      </c>
      <c r="D2110">
        <v>16</v>
      </c>
      <c r="E2110">
        <f t="shared" si="52"/>
        <v>6.4999999999999997E-3</v>
      </c>
    </row>
    <row r="2111" spans="1:5" x14ac:dyDescent="0.25">
      <c r="A2111" s="2" t="s">
        <v>538</v>
      </c>
      <c r="B2111" t="s">
        <v>172</v>
      </c>
      <c r="C2111">
        <v>1.9319999999999999E-3</v>
      </c>
      <c r="D2111">
        <v>8.9</v>
      </c>
      <c r="E2111">
        <f t="shared" si="52"/>
        <v>1.72E-2</v>
      </c>
    </row>
    <row r="2112" spans="1:5" ht="30" x14ac:dyDescent="0.25">
      <c r="A2112" s="2" t="s">
        <v>544</v>
      </c>
      <c r="B2112" t="s">
        <v>135</v>
      </c>
      <c r="C2112">
        <v>0.14000000000000001</v>
      </c>
      <c r="D2112">
        <v>0.6</v>
      </c>
      <c r="E2112">
        <f t="shared" si="52"/>
        <v>8.4000000000000005E-2</v>
      </c>
    </row>
    <row r="2113" spans="1:5" ht="30" x14ac:dyDescent="0.25">
      <c r="A2113" s="2" t="s">
        <v>545</v>
      </c>
      <c r="B2113" t="s">
        <v>135</v>
      </c>
      <c r="C2113">
        <v>0.14000000000000001</v>
      </c>
      <c r="D2113">
        <v>0.7</v>
      </c>
      <c r="E2113">
        <f t="shared" si="52"/>
        <v>9.8000000000000004E-2</v>
      </c>
    </row>
    <row r="2114" spans="1:5" x14ac:dyDescent="0.25">
      <c r="A2114" s="2" t="s">
        <v>546</v>
      </c>
      <c r="B2114" t="s">
        <v>135</v>
      </c>
      <c r="C2114">
        <v>0.14000000000000001</v>
      </c>
      <c r="D2114">
        <v>0.09</v>
      </c>
      <c r="E2114">
        <f t="shared" si="52"/>
        <v>1.26E-2</v>
      </c>
    </row>
    <row r="2115" spans="1:5" x14ac:dyDescent="0.25">
      <c r="A2115" s="2" t="s">
        <v>547</v>
      </c>
      <c r="B2115" t="s">
        <v>135</v>
      </c>
      <c r="C2115">
        <v>0.14000000000000001</v>
      </c>
      <c r="D2115">
        <v>0.04</v>
      </c>
      <c r="E2115">
        <f t="shared" si="52"/>
        <v>5.5999999999999999E-3</v>
      </c>
    </row>
    <row r="2116" spans="1:5" x14ac:dyDescent="0.25">
      <c r="A2116" s="2" t="s">
        <v>132</v>
      </c>
      <c r="B2116" t="s">
        <v>9</v>
      </c>
      <c r="C2116" t="s">
        <v>9</v>
      </c>
      <c r="D2116" t="s">
        <v>9</v>
      </c>
      <c r="E2116">
        <f>SUM(E2104:E2115)</f>
        <v>0.60540000000000016</v>
      </c>
    </row>
    <row r="2117" spans="1:5" x14ac:dyDescent="0.25">
      <c r="B2117"/>
      <c r="C2117"/>
      <c r="D2117"/>
      <c r="E2117"/>
    </row>
    <row r="2118" spans="1:5" x14ac:dyDescent="0.25">
      <c r="A2118" s="2" t="s">
        <v>142</v>
      </c>
      <c r="B2118" t="s">
        <v>9</v>
      </c>
      <c r="C2118" t="s">
        <v>9</v>
      </c>
      <c r="D2118" t="s">
        <v>9</v>
      </c>
      <c r="E2118">
        <f>E2101+E2116</f>
        <v>1.6806000000000001</v>
      </c>
    </row>
    <row r="2119" spans="1:5" x14ac:dyDescent="0.25">
      <c r="A2119" s="2" t="s">
        <v>143</v>
      </c>
      <c r="B2119" t="s">
        <v>9</v>
      </c>
      <c r="C2119" t="s">
        <v>9</v>
      </c>
      <c r="D2119" s="271">
        <v>0</v>
      </c>
      <c r="E2119">
        <f>ROUND((E2118*D2119),4)</f>
        <v>0</v>
      </c>
    </row>
    <row r="2120" spans="1:5" x14ac:dyDescent="0.25">
      <c r="A2120" s="2" t="s">
        <v>144</v>
      </c>
      <c r="B2120" t="s">
        <v>9</v>
      </c>
      <c r="C2120" t="s">
        <v>9</v>
      </c>
      <c r="D2120" t="s">
        <v>9</v>
      </c>
      <c r="E2120">
        <f>SUM(E2118:E2119)</f>
        <v>1.6806000000000001</v>
      </c>
    </row>
  </sheetData>
  <mergeCells count="5">
    <mergeCell ref="A1:D1"/>
    <mergeCell ref="A2:D2"/>
    <mergeCell ref="A3:D3"/>
    <mergeCell ref="A4:D4"/>
    <mergeCell ref="A5:D5"/>
  </mergeCells>
  <pageMargins left="0.51181102362204722" right="0.51181102362204722" top="0.78740157480314965" bottom="0.78740157480314965" header="0.31496062992125984" footer="0.31496062992125984"/>
  <pageSetup paperSize="9" scale="85" fitToHeight="5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S43"/>
  <sheetViews>
    <sheetView topLeftCell="A17" zoomScaleNormal="100" workbookViewId="0">
      <selection activeCell="CT44" sqref="A1:CT44"/>
    </sheetView>
    <sheetView topLeftCell="A7" workbookViewId="1">
      <selection activeCell="D16" sqref="D16:D18"/>
    </sheetView>
  </sheetViews>
  <sheetFormatPr defaultRowHeight="15" x14ac:dyDescent="0.25"/>
  <cols>
    <col min="1" max="1" width="14.28515625" customWidth="1"/>
    <col min="2" max="2" width="49.28515625" customWidth="1"/>
    <col min="3" max="3" width="13.42578125" hidden="1" customWidth="1"/>
    <col min="4" max="4" width="13.42578125" customWidth="1"/>
    <col min="5" max="5" width="13.42578125" hidden="1" customWidth="1"/>
    <col min="6" max="7" width="12.7109375" hidden="1" customWidth="1"/>
    <col min="8" max="97" width="0.85546875" customWidth="1"/>
  </cols>
  <sheetData>
    <row r="1" spans="1:97" ht="15.75" thickBot="1" x14ac:dyDescent="0.3">
      <c r="H1" s="93">
        <v>41913</v>
      </c>
      <c r="I1" s="93">
        <v>41914</v>
      </c>
      <c r="J1" s="93">
        <v>41915</v>
      </c>
      <c r="K1" s="93">
        <v>41916</v>
      </c>
      <c r="L1" s="93">
        <v>41917</v>
      </c>
      <c r="M1" s="93">
        <v>41918</v>
      </c>
      <c r="N1" s="93">
        <v>41919</v>
      </c>
      <c r="O1" s="93">
        <v>41920</v>
      </c>
      <c r="P1" s="93">
        <v>41921</v>
      </c>
      <c r="Q1" s="93">
        <v>41922</v>
      </c>
      <c r="R1" s="93">
        <v>41923</v>
      </c>
      <c r="S1" s="93">
        <v>41924</v>
      </c>
      <c r="T1" s="93">
        <v>41925</v>
      </c>
      <c r="U1" s="93">
        <v>41926</v>
      </c>
      <c r="V1" s="93">
        <v>41927</v>
      </c>
      <c r="W1" s="93">
        <v>41928</v>
      </c>
      <c r="X1" s="93">
        <v>41929</v>
      </c>
      <c r="Y1" s="93">
        <v>41930</v>
      </c>
      <c r="Z1" s="93">
        <v>41931</v>
      </c>
      <c r="AA1" s="93">
        <v>41932</v>
      </c>
      <c r="AB1" s="93">
        <v>41933</v>
      </c>
      <c r="AC1" s="93">
        <v>41934</v>
      </c>
      <c r="AD1" s="93">
        <v>41935</v>
      </c>
      <c r="AE1" s="93">
        <v>41936</v>
      </c>
      <c r="AF1" s="93">
        <v>41937</v>
      </c>
      <c r="AG1" s="93">
        <v>41938</v>
      </c>
      <c r="AH1" s="93">
        <v>41939</v>
      </c>
      <c r="AI1" s="93">
        <v>41940</v>
      </c>
      <c r="AJ1" s="93">
        <v>41941</v>
      </c>
      <c r="AK1" s="93">
        <v>41942</v>
      </c>
      <c r="AL1" s="93">
        <v>41943</v>
      </c>
      <c r="AM1" s="93">
        <v>41944</v>
      </c>
      <c r="AN1" s="93">
        <v>41945</v>
      </c>
      <c r="AO1" s="93">
        <v>41946</v>
      </c>
      <c r="AP1" s="93">
        <v>41947</v>
      </c>
      <c r="AQ1" s="93">
        <v>41948</v>
      </c>
      <c r="AR1" s="93">
        <v>41949</v>
      </c>
      <c r="AS1" s="93">
        <v>41950</v>
      </c>
      <c r="AT1" s="93">
        <v>41951</v>
      </c>
      <c r="AU1" s="93">
        <v>41952</v>
      </c>
      <c r="AV1" s="93">
        <v>41953</v>
      </c>
      <c r="AW1" s="93">
        <v>41954</v>
      </c>
      <c r="AX1" s="93">
        <v>41955</v>
      </c>
      <c r="AY1" s="93">
        <v>41956</v>
      </c>
      <c r="AZ1" s="93">
        <v>41957</v>
      </c>
      <c r="BA1" s="93">
        <v>41958</v>
      </c>
      <c r="BB1" s="93">
        <v>41959</v>
      </c>
      <c r="BC1" s="93">
        <v>41960</v>
      </c>
      <c r="BD1" s="93">
        <v>41961</v>
      </c>
      <c r="BE1" s="93">
        <v>41962</v>
      </c>
      <c r="BF1" s="93">
        <v>41963</v>
      </c>
      <c r="BG1" s="93">
        <v>41964</v>
      </c>
      <c r="BH1" s="93">
        <v>41965</v>
      </c>
      <c r="BI1" s="93">
        <v>41966</v>
      </c>
      <c r="BJ1" s="93">
        <v>41967</v>
      </c>
      <c r="BK1" s="93">
        <v>41968</v>
      </c>
      <c r="BL1" s="93">
        <v>41969</v>
      </c>
      <c r="BM1" s="93">
        <v>41970</v>
      </c>
      <c r="BN1" s="93">
        <v>41971</v>
      </c>
      <c r="BO1" s="93">
        <v>41972</v>
      </c>
      <c r="BP1" s="93">
        <v>41973</v>
      </c>
      <c r="BQ1" s="93">
        <v>41974</v>
      </c>
      <c r="BR1" s="93">
        <v>41975</v>
      </c>
      <c r="BS1" s="93">
        <v>41976</v>
      </c>
      <c r="BT1" s="93">
        <v>41977</v>
      </c>
      <c r="BU1" s="93">
        <v>41978</v>
      </c>
      <c r="BV1" s="93">
        <v>41979</v>
      </c>
      <c r="BW1" s="93">
        <v>41980</v>
      </c>
      <c r="BX1" s="93">
        <v>41981</v>
      </c>
      <c r="BY1" s="93">
        <v>41982</v>
      </c>
      <c r="BZ1" s="93">
        <v>41983</v>
      </c>
      <c r="CA1" s="93">
        <v>41984</v>
      </c>
      <c r="CB1" s="93">
        <v>41985</v>
      </c>
      <c r="CC1" s="93">
        <v>41986</v>
      </c>
      <c r="CD1" s="93">
        <v>41987</v>
      </c>
      <c r="CE1" s="93">
        <v>41988</v>
      </c>
      <c r="CF1" s="93">
        <v>41989</v>
      </c>
      <c r="CG1" s="93">
        <v>41990</v>
      </c>
      <c r="CH1" s="93">
        <v>41991</v>
      </c>
      <c r="CI1" s="93">
        <v>41992</v>
      </c>
      <c r="CJ1" s="93">
        <v>41993</v>
      </c>
      <c r="CK1" s="93">
        <v>41994</v>
      </c>
      <c r="CL1" s="93">
        <v>41995</v>
      </c>
      <c r="CM1" s="93">
        <v>41996</v>
      </c>
      <c r="CN1" s="93">
        <v>41997</v>
      </c>
      <c r="CO1" s="93">
        <v>41998</v>
      </c>
      <c r="CP1" s="93">
        <v>41999</v>
      </c>
      <c r="CQ1" s="93">
        <v>42000</v>
      </c>
      <c r="CR1" s="93">
        <v>42001</v>
      </c>
      <c r="CS1" s="93">
        <v>42002</v>
      </c>
    </row>
    <row r="2" spans="1:97" ht="18" x14ac:dyDescent="0.25">
      <c r="A2" s="161" t="s">
        <v>79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  <c r="CR2" s="162"/>
      <c r="CS2" s="163"/>
    </row>
    <row r="3" spans="1:97" ht="15.75" x14ac:dyDescent="0.25">
      <c r="A3" s="164" t="s">
        <v>177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6"/>
    </row>
    <row r="4" spans="1:97" x14ac:dyDescent="0.25">
      <c r="A4" s="167" t="s">
        <v>190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9"/>
    </row>
    <row r="5" spans="1:97" x14ac:dyDescent="0.25">
      <c r="A5" s="167" t="s">
        <v>80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9"/>
    </row>
    <row r="6" spans="1:97" x14ac:dyDescent="0.25">
      <c r="A6" s="94"/>
      <c r="B6" s="26" t="s">
        <v>175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1"/>
    </row>
    <row r="7" spans="1:97" x14ac:dyDescent="0.25">
      <c r="A7" s="94"/>
      <c r="B7" s="7" t="s">
        <v>871</v>
      </c>
      <c r="C7" s="11" t="s">
        <v>81</v>
      </c>
      <c r="D7" s="11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7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3"/>
    </row>
    <row r="8" spans="1:97" ht="15.75" thickBot="1" x14ac:dyDescent="0.3">
      <c r="A8" s="98"/>
      <c r="B8" s="99" t="s">
        <v>870</v>
      </c>
      <c r="C8" s="100"/>
      <c r="D8" s="100"/>
      <c r="E8" s="100"/>
      <c r="F8" s="101"/>
      <c r="G8" s="101"/>
      <c r="H8" s="102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4"/>
    </row>
    <row r="9" spans="1:97" x14ac:dyDescent="0.25">
      <c r="A9" s="105"/>
      <c r="B9" s="105"/>
      <c r="C9" s="106"/>
      <c r="D9" s="106"/>
      <c r="E9" s="106"/>
      <c r="F9" s="107"/>
      <c r="G9" s="107"/>
      <c r="H9" s="108"/>
      <c r="I9" s="109"/>
      <c r="J9" s="109"/>
      <c r="K9" s="109"/>
    </row>
    <row r="10" spans="1:97" x14ac:dyDescent="0.25">
      <c r="A10" s="188" t="s">
        <v>178</v>
      </c>
      <c r="B10" s="188" t="s">
        <v>179</v>
      </c>
      <c r="C10" s="189" t="s">
        <v>180</v>
      </c>
      <c r="D10" s="190" t="s">
        <v>181</v>
      </c>
      <c r="E10" s="192" t="s">
        <v>182</v>
      </c>
      <c r="F10" s="194" t="s">
        <v>183</v>
      </c>
      <c r="G10" s="110"/>
      <c r="H10" s="174" t="s">
        <v>184</v>
      </c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1:97" x14ac:dyDescent="0.25">
      <c r="A11" s="188"/>
      <c r="B11" s="188"/>
      <c r="C11" s="189"/>
      <c r="D11" s="191"/>
      <c r="E11" s="193"/>
      <c r="F11" s="195"/>
      <c r="G11" s="111"/>
      <c r="H11" s="175" t="s">
        <v>185</v>
      </c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 t="s">
        <v>186</v>
      </c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 t="s">
        <v>187</v>
      </c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</row>
    <row r="12" spans="1:97" x14ac:dyDescent="0.25">
      <c r="A12" s="188"/>
      <c r="B12" s="188"/>
      <c r="C12" s="189"/>
      <c r="D12" s="112" t="s">
        <v>188</v>
      </c>
      <c r="E12" s="193"/>
      <c r="F12" s="195"/>
      <c r="G12" s="111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</row>
    <row r="13" spans="1:97" ht="8.1" customHeight="1" x14ac:dyDescent="0.25">
      <c r="A13" s="272" t="s">
        <v>872</v>
      </c>
      <c r="B13" s="178" t="s">
        <v>10</v>
      </c>
      <c r="C13" s="181">
        <f>PLANILHA!J19</f>
        <v>37230.769999999997</v>
      </c>
      <c r="D13" s="183">
        <f>C13/$C$43</f>
        <v>0.16475559877553231</v>
      </c>
      <c r="E13" s="184">
        <v>41913</v>
      </c>
      <c r="F13" s="186">
        <v>42002</v>
      </c>
      <c r="G13" s="196">
        <f>F13-E13</f>
        <v>89</v>
      </c>
      <c r="H13" s="197">
        <f>(D13/3)</f>
        <v>5.4918532925177434E-2</v>
      </c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9"/>
      <c r="AM13" s="200">
        <f>D13/3</f>
        <v>5.4918532925177434E-2</v>
      </c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/>
      <c r="BC13" s="201"/>
      <c r="BD13" s="201"/>
      <c r="BE13" s="201"/>
      <c r="BF13" s="201"/>
      <c r="BG13" s="201"/>
      <c r="BH13" s="201"/>
      <c r="BI13" s="201"/>
      <c r="BJ13" s="201"/>
      <c r="BK13" s="201"/>
      <c r="BL13" s="201"/>
      <c r="BM13" s="201"/>
      <c r="BN13" s="202"/>
      <c r="BO13" s="197">
        <f>D13/3</f>
        <v>5.4918532925177434E-2</v>
      </c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9"/>
    </row>
    <row r="14" spans="1:97" ht="8.1" customHeight="1" x14ac:dyDescent="0.25">
      <c r="A14" s="177"/>
      <c r="B14" s="179"/>
      <c r="C14" s="182"/>
      <c r="D14" s="183"/>
      <c r="E14" s="184"/>
      <c r="F14" s="186"/>
      <c r="G14" s="196"/>
      <c r="H14" s="113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114"/>
      <c r="AM14" s="113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114"/>
      <c r="BO14" s="113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114"/>
    </row>
    <row r="15" spans="1:97" ht="8.1" customHeight="1" x14ac:dyDescent="0.25">
      <c r="A15" s="177"/>
      <c r="B15" s="180"/>
      <c r="C15" s="182"/>
      <c r="D15" s="183"/>
      <c r="E15" s="185"/>
      <c r="F15" s="187"/>
      <c r="G15" s="196"/>
      <c r="H15" s="113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114"/>
      <c r="AM15" s="113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114"/>
      <c r="BO15" s="113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114"/>
    </row>
    <row r="16" spans="1:97" ht="8.1" customHeight="1" x14ac:dyDescent="0.25">
      <c r="A16" s="272" t="s">
        <v>873</v>
      </c>
      <c r="B16" s="204" t="str">
        <f>PLANILHA!D20</f>
        <v>INSTALAÇÃO ELETRICA</v>
      </c>
      <c r="C16" s="181">
        <f>PLANILHA!J73</f>
        <v>85856.659999999989</v>
      </c>
      <c r="D16" s="183">
        <f t="shared" ref="D16" si="0">C16/$C$43</f>
        <v>0.37993749329297499</v>
      </c>
      <c r="E16" s="208">
        <v>41914</v>
      </c>
      <c r="F16" s="208">
        <v>41982</v>
      </c>
      <c r="G16" s="196">
        <f t="shared" ref="G16" si="1">F16-E16</f>
        <v>68</v>
      </c>
      <c r="H16" s="209">
        <f>(D16/68)*29</f>
        <v>0.16203216625729816</v>
      </c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1"/>
      <c r="AM16" s="200">
        <f>D16-H16-BO16</f>
        <v>0.1732067984129739</v>
      </c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201"/>
      <c r="AZ16" s="201"/>
      <c r="BA16" s="201"/>
      <c r="BB16" s="201"/>
      <c r="BC16" s="201"/>
      <c r="BD16" s="201"/>
      <c r="BE16" s="201"/>
      <c r="BF16" s="201"/>
      <c r="BG16" s="201"/>
      <c r="BH16" s="201"/>
      <c r="BI16" s="201"/>
      <c r="BJ16" s="201"/>
      <c r="BK16" s="201"/>
      <c r="BL16" s="201"/>
      <c r="BM16" s="201"/>
      <c r="BN16" s="202"/>
      <c r="BO16" s="212">
        <f>D16/G16*8</f>
        <v>4.4698528622702939E-2</v>
      </c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13"/>
      <c r="CQ16" s="213"/>
      <c r="CR16" s="213"/>
      <c r="CS16" s="214"/>
    </row>
    <row r="17" spans="1:97" ht="8.1" customHeight="1" x14ac:dyDescent="0.25">
      <c r="A17" s="177"/>
      <c r="B17" s="205"/>
      <c r="C17" s="182"/>
      <c r="D17" s="183"/>
      <c r="E17" s="186"/>
      <c r="F17" s="186"/>
      <c r="G17" s="196"/>
      <c r="H17" s="113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114"/>
      <c r="AM17" s="113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114"/>
      <c r="BO17" s="113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114"/>
    </row>
    <row r="18" spans="1:97" ht="8.1" customHeight="1" x14ac:dyDescent="0.25">
      <c r="A18" s="203"/>
      <c r="B18" s="206"/>
      <c r="C18" s="207"/>
      <c r="D18" s="183"/>
      <c r="E18" s="187"/>
      <c r="F18" s="187"/>
      <c r="G18" s="196"/>
      <c r="H18" s="115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7"/>
      <c r="AM18" s="115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7"/>
      <c r="BO18" s="115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7"/>
    </row>
    <row r="19" spans="1:97" ht="8.1" customHeight="1" x14ac:dyDescent="0.25">
      <c r="A19" s="272" t="s">
        <v>874</v>
      </c>
      <c r="B19" s="204" t="str">
        <f>PLANILHA!D74</f>
        <v>ADEQUAÇÃO DO BANHEIRO</v>
      </c>
      <c r="C19" s="181">
        <f>PLANILHA!J92</f>
        <v>3227.24</v>
      </c>
      <c r="D19" s="183">
        <f t="shared" ref="D19" si="2">C19/$C$43</f>
        <v>1.4281355410923516E-2</v>
      </c>
      <c r="E19" s="215">
        <v>41914</v>
      </c>
      <c r="F19" s="215">
        <v>41932</v>
      </c>
      <c r="G19" s="196">
        <f t="shared" ref="G19" si="3">F19-E19</f>
        <v>18</v>
      </c>
      <c r="H19" s="218">
        <f>D19</f>
        <v>1.4281355410923516E-2</v>
      </c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20"/>
      <c r="AM19" s="221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3"/>
      <c r="BO19" s="197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9"/>
    </row>
    <row r="20" spans="1:97" ht="8.1" customHeight="1" x14ac:dyDescent="0.25">
      <c r="A20" s="177"/>
      <c r="B20" s="205"/>
      <c r="C20" s="182"/>
      <c r="D20" s="183"/>
      <c r="E20" s="216"/>
      <c r="F20" s="216"/>
      <c r="G20" s="196"/>
      <c r="H20" s="113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114"/>
      <c r="AM20" s="113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114"/>
      <c r="BO20" s="113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114"/>
    </row>
    <row r="21" spans="1:97" ht="8.1" customHeight="1" x14ac:dyDescent="0.25">
      <c r="A21" s="203"/>
      <c r="B21" s="206"/>
      <c r="C21" s="207"/>
      <c r="D21" s="183"/>
      <c r="E21" s="217"/>
      <c r="F21" s="217"/>
      <c r="G21" s="196"/>
      <c r="H21" s="115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7"/>
      <c r="AM21" s="115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7"/>
      <c r="BO21" s="115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7"/>
    </row>
    <row r="22" spans="1:97" ht="8.1" customHeight="1" x14ac:dyDescent="0.25">
      <c r="A22" s="272" t="s">
        <v>875</v>
      </c>
      <c r="B22" s="178" t="str">
        <f>PLANILHA!D93</f>
        <v>DEMOLIÇÃO DE PISO</v>
      </c>
      <c r="C22" s="181">
        <f>PLANILHA!J97</f>
        <v>4369.67</v>
      </c>
      <c r="D22" s="183">
        <f t="shared" ref="D22" si="4">C22/$C$43</f>
        <v>1.9336897875103856E-2</v>
      </c>
      <c r="E22" s="186">
        <v>41918</v>
      </c>
      <c r="F22" s="186">
        <v>41936</v>
      </c>
      <c r="G22" s="196">
        <f>F22-E22</f>
        <v>18</v>
      </c>
      <c r="H22" s="197">
        <f>D22</f>
        <v>1.9336897875103856E-2</v>
      </c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9"/>
      <c r="AM22" s="200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2"/>
      <c r="BO22" s="197"/>
      <c r="BP22" s="198"/>
      <c r="BQ22" s="198"/>
      <c r="BR22" s="198"/>
      <c r="BS22" s="198"/>
      <c r="BT22" s="198"/>
      <c r="BU22" s="198"/>
      <c r="BV22" s="198"/>
      <c r="BW22" s="198"/>
      <c r="BX22" s="198"/>
      <c r="BY22" s="198"/>
      <c r="BZ22" s="198"/>
      <c r="CA22" s="198"/>
      <c r="CB22" s="198"/>
      <c r="CC22" s="198"/>
      <c r="CD22" s="198"/>
      <c r="CE22" s="198"/>
      <c r="CF22" s="198"/>
      <c r="CG22" s="198"/>
      <c r="CH22" s="198"/>
      <c r="CI22" s="198"/>
      <c r="CJ22" s="198"/>
      <c r="CK22" s="198"/>
      <c r="CL22" s="198"/>
      <c r="CM22" s="198"/>
      <c r="CN22" s="198"/>
      <c r="CO22" s="198"/>
      <c r="CP22" s="198"/>
      <c r="CQ22" s="198"/>
      <c r="CR22" s="198"/>
      <c r="CS22" s="199"/>
    </row>
    <row r="23" spans="1:97" ht="8.1" customHeight="1" x14ac:dyDescent="0.25">
      <c r="A23" s="177"/>
      <c r="B23" s="179"/>
      <c r="C23" s="182"/>
      <c r="D23" s="183"/>
      <c r="E23" s="186"/>
      <c r="F23" s="186"/>
      <c r="G23" s="196"/>
      <c r="H23" s="113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114"/>
      <c r="AM23" s="113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114"/>
      <c r="BO23" s="113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114"/>
    </row>
    <row r="24" spans="1:97" ht="8.1" customHeight="1" x14ac:dyDescent="0.25">
      <c r="A24" s="177"/>
      <c r="B24" s="180"/>
      <c r="C24" s="182"/>
      <c r="D24" s="183"/>
      <c r="E24" s="186"/>
      <c r="F24" s="186"/>
      <c r="G24" s="196"/>
      <c r="H24" s="113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114"/>
      <c r="AM24" s="113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114"/>
      <c r="BO24" s="113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114"/>
    </row>
    <row r="25" spans="1:97" ht="8.1" customHeight="1" x14ac:dyDescent="0.25">
      <c r="A25" s="272" t="s">
        <v>876</v>
      </c>
      <c r="B25" s="204" t="str">
        <f>PLANILHA!D98</f>
        <v>CONSTRUÇÃO DE BANCADA</v>
      </c>
      <c r="C25" s="181">
        <f>PLANILHA!J101</f>
        <v>1597.62</v>
      </c>
      <c r="D25" s="183">
        <f t="shared" ref="D25" si="5">C25/$C$43</f>
        <v>7.069873647946737E-3</v>
      </c>
      <c r="E25" s="208">
        <v>41936</v>
      </c>
      <c r="F25" s="208">
        <v>41943</v>
      </c>
      <c r="G25" s="196">
        <f t="shared" ref="G25" si="6">F25-E25</f>
        <v>7</v>
      </c>
      <c r="H25" s="229">
        <f>D25</f>
        <v>7.069873647946737E-3</v>
      </c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1"/>
      <c r="AM25" s="200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2"/>
      <c r="BO25" s="209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1"/>
    </row>
    <row r="26" spans="1:97" ht="8.1" customHeight="1" x14ac:dyDescent="0.25">
      <c r="A26" s="177"/>
      <c r="B26" s="205"/>
      <c r="C26" s="182"/>
      <c r="D26" s="183"/>
      <c r="E26" s="186"/>
      <c r="F26" s="186"/>
      <c r="G26" s="196"/>
      <c r="H26" s="113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114"/>
      <c r="AM26" s="113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114"/>
      <c r="BO26" s="113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114"/>
    </row>
    <row r="27" spans="1:97" ht="8.1" customHeight="1" x14ac:dyDescent="0.25">
      <c r="A27" s="203"/>
      <c r="B27" s="206"/>
      <c r="C27" s="207"/>
      <c r="D27" s="183"/>
      <c r="E27" s="187"/>
      <c r="F27" s="187"/>
      <c r="G27" s="196"/>
      <c r="H27" s="115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7"/>
      <c r="AM27" s="115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7"/>
      <c r="BO27" s="115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7"/>
    </row>
    <row r="28" spans="1:97" ht="8.1" customHeight="1" x14ac:dyDescent="0.25">
      <c r="A28" s="272" t="s">
        <v>877</v>
      </c>
      <c r="B28" s="204" t="str">
        <f>PLANILHA!D102</f>
        <v>CONSTRUÇÃO DE PISO</v>
      </c>
      <c r="C28" s="181">
        <f>PLANILHA!J106</f>
        <v>11691.869999999999</v>
      </c>
      <c r="D28" s="183">
        <f t="shared" ref="D28" si="7">C28/$C$43</f>
        <v>5.1739489746134258E-2</v>
      </c>
      <c r="E28" s="215">
        <v>41943</v>
      </c>
      <c r="F28" s="215">
        <v>41970</v>
      </c>
      <c r="G28" s="196">
        <f t="shared" ref="G28" si="8">F28-E28</f>
        <v>27</v>
      </c>
      <c r="H28" s="232">
        <f>D28/G28*1</f>
        <v>1.9162773980049726E-3</v>
      </c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4"/>
      <c r="AM28" s="221">
        <f>D28/G28*26</f>
        <v>4.9823212348129288E-2</v>
      </c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3"/>
      <c r="BO28" s="197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9"/>
    </row>
    <row r="29" spans="1:97" ht="8.1" customHeight="1" x14ac:dyDescent="0.25">
      <c r="A29" s="177"/>
      <c r="B29" s="205"/>
      <c r="C29" s="182"/>
      <c r="D29" s="183"/>
      <c r="E29" s="216"/>
      <c r="F29" s="216"/>
      <c r="G29" s="196"/>
      <c r="H29" s="113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114"/>
      <c r="AM29" s="113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114"/>
      <c r="BO29" s="113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114"/>
    </row>
    <row r="30" spans="1:97" ht="8.1" customHeight="1" x14ac:dyDescent="0.25">
      <c r="A30" s="203"/>
      <c r="B30" s="206"/>
      <c r="C30" s="207"/>
      <c r="D30" s="183"/>
      <c r="E30" s="217"/>
      <c r="F30" s="217"/>
      <c r="G30" s="196"/>
      <c r="H30" s="115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7"/>
      <c r="AM30" s="115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7"/>
      <c r="BO30" s="115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7"/>
    </row>
    <row r="31" spans="1:97" ht="8.1" customHeight="1" x14ac:dyDescent="0.25">
      <c r="A31" s="272" t="s">
        <v>878</v>
      </c>
      <c r="B31" s="178" t="str">
        <f>PLANILHA!D107</f>
        <v>PINTURA</v>
      </c>
      <c r="C31" s="181">
        <f>PLANILHA!J111</f>
        <v>3810.7999999999997</v>
      </c>
      <c r="D31" s="183">
        <f t="shared" ref="D31" si="9">C31/$C$43</f>
        <v>1.6863756398640118E-2</v>
      </c>
      <c r="E31" s="186">
        <v>41970</v>
      </c>
      <c r="F31" s="186">
        <v>41984</v>
      </c>
      <c r="G31" s="196">
        <f>F31-E31</f>
        <v>14</v>
      </c>
      <c r="H31" s="197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9"/>
      <c r="AM31" s="235">
        <f>D31/G31*3</f>
        <v>3.6136620854228824E-3</v>
      </c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7"/>
      <c r="BO31" s="212">
        <f>D31/G31*11</f>
        <v>1.3250094313217236E-2</v>
      </c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14"/>
    </row>
    <row r="32" spans="1:97" ht="8.1" customHeight="1" x14ac:dyDescent="0.25">
      <c r="A32" s="177"/>
      <c r="B32" s="179"/>
      <c r="C32" s="182"/>
      <c r="D32" s="183"/>
      <c r="E32" s="186"/>
      <c r="F32" s="186"/>
      <c r="G32" s="196"/>
      <c r="H32" s="113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114"/>
      <c r="AM32" s="113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114"/>
      <c r="BO32" s="113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114"/>
    </row>
    <row r="33" spans="1:97" ht="8.1" customHeight="1" x14ac:dyDescent="0.25">
      <c r="A33" s="177"/>
      <c r="B33" s="180"/>
      <c r="C33" s="182"/>
      <c r="D33" s="183"/>
      <c r="E33" s="186"/>
      <c r="F33" s="186"/>
      <c r="G33" s="196"/>
      <c r="H33" s="113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114"/>
      <c r="AM33" s="113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114"/>
      <c r="BO33" s="113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114"/>
    </row>
    <row r="34" spans="1:97" ht="8.1" customHeight="1" x14ac:dyDescent="0.25">
      <c r="A34" s="272" t="s">
        <v>879</v>
      </c>
      <c r="B34" s="204" t="str">
        <f>PLANILHA!D112</f>
        <v>MOBILIARIO</v>
      </c>
      <c r="C34" s="181">
        <f>PLANILHA!J124</f>
        <v>66440.930000000008</v>
      </c>
      <c r="D34" s="183">
        <f t="shared" ref="D34" si="10">C34/$C$43</f>
        <v>0.29401796431696769</v>
      </c>
      <c r="E34" s="208">
        <v>41984</v>
      </c>
      <c r="F34" s="208">
        <v>42004</v>
      </c>
      <c r="G34" s="196">
        <f t="shared" ref="G34" si="11">F34-E34</f>
        <v>20</v>
      </c>
      <c r="H34" s="209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1"/>
      <c r="AM34" s="200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2"/>
      <c r="BO34" s="244">
        <f>D34</f>
        <v>0.29401796431696769</v>
      </c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5"/>
      <c r="CS34" s="246"/>
    </row>
    <row r="35" spans="1:97" ht="8.1" customHeight="1" x14ac:dyDescent="0.25">
      <c r="A35" s="177"/>
      <c r="B35" s="205"/>
      <c r="C35" s="182"/>
      <c r="D35" s="183"/>
      <c r="E35" s="186"/>
      <c r="F35" s="186"/>
      <c r="G35" s="196"/>
      <c r="H35" s="113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114"/>
      <c r="AM35" s="113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114"/>
      <c r="BO35" s="113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114"/>
    </row>
    <row r="36" spans="1:97" ht="8.1" customHeight="1" x14ac:dyDescent="0.25">
      <c r="A36" s="203"/>
      <c r="B36" s="206"/>
      <c r="C36" s="207"/>
      <c r="D36" s="183"/>
      <c r="E36" s="187"/>
      <c r="F36" s="187"/>
      <c r="G36" s="196"/>
      <c r="H36" s="115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7"/>
      <c r="AM36" s="115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7"/>
      <c r="BO36" s="115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7"/>
    </row>
    <row r="37" spans="1:97" ht="8.1" customHeight="1" x14ac:dyDescent="0.25">
      <c r="A37" s="272" t="s">
        <v>880</v>
      </c>
      <c r="B37" s="204" t="str">
        <f>PLANILHA!D125</f>
        <v>EQUIPAMENTO</v>
      </c>
      <c r="C37" s="181">
        <f>PLANILHA!J128</f>
        <v>11521.82</v>
      </c>
      <c r="D37" s="183">
        <f t="shared" ref="D37" si="12">C37/$C$43</f>
        <v>5.0986975372357433E-2</v>
      </c>
      <c r="E37" s="208">
        <v>41970</v>
      </c>
      <c r="F37" s="208">
        <v>41974</v>
      </c>
      <c r="G37" s="196">
        <f t="shared" ref="G37" si="13">F37-E37</f>
        <v>4</v>
      </c>
      <c r="H37" s="209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1"/>
      <c r="AM37" s="235">
        <f>D37/4*3</f>
        <v>3.8240231529268073E-2</v>
      </c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7"/>
      <c r="BO37" s="238">
        <f>D37/4</f>
        <v>1.2746743843089358E-2</v>
      </c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40"/>
    </row>
    <row r="38" spans="1:97" ht="8.1" customHeight="1" x14ac:dyDescent="0.25">
      <c r="A38" s="177"/>
      <c r="B38" s="205"/>
      <c r="C38" s="182"/>
      <c r="D38" s="183"/>
      <c r="E38" s="186"/>
      <c r="F38" s="186"/>
      <c r="G38" s="196"/>
      <c r="H38" s="113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114"/>
      <c r="AM38" s="113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114"/>
      <c r="BO38" s="113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114"/>
    </row>
    <row r="39" spans="1:97" ht="8.1" customHeight="1" x14ac:dyDescent="0.25">
      <c r="A39" s="203"/>
      <c r="B39" s="206"/>
      <c r="C39" s="207"/>
      <c r="D39" s="183"/>
      <c r="E39" s="187"/>
      <c r="F39" s="187"/>
      <c r="G39" s="196"/>
      <c r="H39" s="115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7"/>
      <c r="AM39" s="115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7"/>
      <c r="BO39" s="115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7"/>
    </row>
    <row r="40" spans="1:97" ht="8.1" customHeight="1" x14ac:dyDescent="0.25">
      <c r="A40" s="176">
        <v>10</v>
      </c>
      <c r="B40" s="204" t="str">
        <f>PLANILHA!D129</f>
        <v>SERVIÇOS COMPLEMENTARES</v>
      </c>
      <c r="C40" s="181">
        <f>PLANILHA!J131</f>
        <v>228.37</v>
      </c>
      <c r="D40" s="183">
        <f t="shared" ref="D40" si="14">C40/$C$43</f>
        <v>1.0105951634190838E-3</v>
      </c>
      <c r="E40" s="215">
        <v>42002</v>
      </c>
      <c r="F40" s="215">
        <v>42003</v>
      </c>
      <c r="G40" s="196">
        <f t="shared" ref="G40" si="15">F40-E40</f>
        <v>1</v>
      </c>
      <c r="H40" s="241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3"/>
      <c r="AM40" s="221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3"/>
      <c r="BO40" s="232">
        <f>D40</f>
        <v>1.0105951634190838E-3</v>
      </c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  <c r="CI40" s="233"/>
      <c r="CJ40" s="233"/>
      <c r="CK40" s="233"/>
      <c r="CL40" s="233"/>
      <c r="CM40" s="233"/>
      <c r="CN40" s="233"/>
      <c r="CO40" s="233"/>
      <c r="CP40" s="233"/>
      <c r="CQ40" s="233"/>
      <c r="CR40" s="233"/>
      <c r="CS40" s="234"/>
    </row>
    <row r="41" spans="1:97" ht="8.1" customHeight="1" x14ac:dyDescent="0.25">
      <c r="A41" s="177"/>
      <c r="B41" s="205"/>
      <c r="C41" s="182"/>
      <c r="D41" s="183"/>
      <c r="E41" s="216"/>
      <c r="F41" s="216"/>
      <c r="G41" s="196"/>
      <c r="H41" s="113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114"/>
      <c r="AM41" s="113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114"/>
      <c r="BO41" s="113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114"/>
    </row>
    <row r="42" spans="1:97" ht="8.1" customHeight="1" x14ac:dyDescent="0.25">
      <c r="A42" s="203"/>
      <c r="B42" s="206"/>
      <c r="C42" s="207"/>
      <c r="D42" s="183"/>
      <c r="E42" s="217"/>
      <c r="F42" s="217"/>
      <c r="G42" s="196"/>
      <c r="H42" s="115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7"/>
      <c r="AM42" s="115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7"/>
      <c r="BO42" s="115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7"/>
    </row>
    <row r="43" spans="1:97" x14ac:dyDescent="0.25">
      <c r="A43" s="224" t="s">
        <v>189</v>
      </c>
      <c r="B43" s="225"/>
      <c r="C43" s="118">
        <f>SUM(C13:C42)</f>
        <v>225975.75</v>
      </c>
      <c r="D43" s="119">
        <f>SUM(D13:D42)</f>
        <v>1.0000000000000002</v>
      </c>
      <c r="E43" s="120"/>
      <c r="F43" s="121"/>
      <c r="G43" s="121"/>
      <c r="H43" s="226">
        <f>H13+H16+H19+H22+H25+H28</f>
        <v>0.25955510351445471</v>
      </c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8">
        <f>AM13+AM16+AM28+AM31+AM37</f>
        <v>0.31980243730097163</v>
      </c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6">
        <f>BO13+BO16+BO31+BO34+BO37+BO40</f>
        <v>0.42064245918457377</v>
      </c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</row>
  </sheetData>
  <mergeCells count="120">
    <mergeCell ref="AM40:BN40"/>
    <mergeCell ref="BO40:CS40"/>
    <mergeCell ref="AM37:BN37"/>
    <mergeCell ref="BO37:CS37"/>
    <mergeCell ref="A40:A42"/>
    <mergeCell ref="B40:B42"/>
    <mergeCell ref="C40:C42"/>
    <mergeCell ref="D40:D42"/>
    <mergeCell ref="E40:E42"/>
    <mergeCell ref="F40:F42"/>
    <mergeCell ref="G40:G42"/>
    <mergeCell ref="H40:AL40"/>
    <mergeCell ref="BO31:CS31"/>
    <mergeCell ref="A37:A39"/>
    <mergeCell ref="B37:B39"/>
    <mergeCell ref="C37:C39"/>
    <mergeCell ref="D37:D39"/>
    <mergeCell ref="E37:E39"/>
    <mergeCell ref="F37:F39"/>
    <mergeCell ref="G37:G39"/>
    <mergeCell ref="H37:AL37"/>
    <mergeCell ref="AM34:BN34"/>
    <mergeCell ref="BO34:CS34"/>
    <mergeCell ref="A34:A36"/>
    <mergeCell ref="B34:B36"/>
    <mergeCell ref="C34:C36"/>
    <mergeCell ref="D34:D36"/>
    <mergeCell ref="E34:E36"/>
    <mergeCell ref="F34:F36"/>
    <mergeCell ref="G34:G36"/>
    <mergeCell ref="H34:AL34"/>
    <mergeCell ref="A31:A33"/>
    <mergeCell ref="B31:B33"/>
    <mergeCell ref="C31:C33"/>
    <mergeCell ref="D31:D33"/>
    <mergeCell ref="E31:E33"/>
    <mergeCell ref="F31:F33"/>
    <mergeCell ref="G31:G33"/>
    <mergeCell ref="H31:AL31"/>
    <mergeCell ref="AM31:BN31"/>
    <mergeCell ref="BO25:CS25"/>
    <mergeCell ref="A28:A30"/>
    <mergeCell ref="B28:B30"/>
    <mergeCell ref="C28:C30"/>
    <mergeCell ref="D28:D30"/>
    <mergeCell ref="E28:E30"/>
    <mergeCell ref="F28:F30"/>
    <mergeCell ref="G28:G30"/>
    <mergeCell ref="H28:AL28"/>
    <mergeCell ref="AM28:BN28"/>
    <mergeCell ref="BO28:CS28"/>
    <mergeCell ref="BO19:CS19"/>
    <mergeCell ref="A43:B43"/>
    <mergeCell ref="H43:AL43"/>
    <mergeCell ref="AM43:BN43"/>
    <mergeCell ref="BO43:CS43"/>
    <mergeCell ref="A22:A24"/>
    <mergeCell ref="B22:B24"/>
    <mergeCell ref="AM22:BN22"/>
    <mergeCell ref="BO22:CS22"/>
    <mergeCell ref="A25:A27"/>
    <mergeCell ref="B25:B27"/>
    <mergeCell ref="C25:C27"/>
    <mergeCell ref="D25:D27"/>
    <mergeCell ref="E25:E27"/>
    <mergeCell ref="F25:F27"/>
    <mergeCell ref="G25:G27"/>
    <mergeCell ref="H25:AL25"/>
    <mergeCell ref="C22:C24"/>
    <mergeCell ref="D22:D24"/>
    <mergeCell ref="E22:E24"/>
    <mergeCell ref="F22:F24"/>
    <mergeCell ref="G22:G24"/>
    <mergeCell ref="H22:AL22"/>
    <mergeCell ref="AM25:BN25"/>
    <mergeCell ref="A19:A21"/>
    <mergeCell ref="B19:B21"/>
    <mergeCell ref="C19:C21"/>
    <mergeCell ref="D19:D21"/>
    <mergeCell ref="E19:E21"/>
    <mergeCell ref="F19:F21"/>
    <mergeCell ref="G19:G21"/>
    <mergeCell ref="H19:AL19"/>
    <mergeCell ref="AM19:BN19"/>
    <mergeCell ref="G13:G15"/>
    <mergeCell ref="H13:AL13"/>
    <mergeCell ref="AM13:BN13"/>
    <mergeCell ref="BO13:CS13"/>
    <mergeCell ref="A16:A18"/>
    <mergeCell ref="B16:B18"/>
    <mergeCell ref="C16:C18"/>
    <mergeCell ref="D16:D18"/>
    <mergeCell ref="E16:E18"/>
    <mergeCell ref="F16:F18"/>
    <mergeCell ref="G16:G18"/>
    <mergeCell ref="H16:AL16"/>
    <mergeCell ref="AM16:BN16"/>
    <mergeCell ref="BO16:CS16"/>
    <mergeCell ref="A13:A15"/>
    <mergeCell ref="B13:B15"/>
    <mergeCell ref="C13:C15"/>
    <mergeCell ref="D13:D15"/>
    <mergeCell ref="E13:E15"/>
    <mergeCell ref="F13:F15"/>
    <mergeCell ref="A10:A12"/>
    <mergeCell ref="B10:B12"/>
    <mergeCell ref="C10:C12"/>
    <mergeCell ref="D10:D11"/>
    <mergeCell ref="E10:E12"/>
    <mergeCell ref="F10:F12"/>
    <mergeCell ref="A2:CS2"/>
    <mergeCell ref="A3:CS3"/>
    <mergeCell ref="A4:CS4"/>
    <mergeCell ref="A5:CS5"/>
    <mergeCell ref="AD6:CS6"/>
    <mergeCell ref="AE7:CS7"/>
    <mergeCell ref="H10:CS10"/>
    <mergeCell ref="H11:AL12"/>
    <mergeCell ref="AM11:BN12"/>
    <mergeCell ref="BO11:CS12"/>
  </mergeCells>
  <conditionalFormatting sqref="H15:BN15 H18:BN18 H21:BN21">
    <cfRule type="expression" dxfId="15" priority="16">
      <formula>IF(H$1&gt;=$E15,H$1&lt;=$F15)</formula>
    </cfRule>
  </conditionalFormatting>
  <conditionalFormatting sqref="H14:BN14 H17:BN17 H20:BN20">
    <cfRule type="expression" dxfId="14" priority="15">
      <formula>IF(H$1&gt;=$E13,H$1&lt;=$F13)</formula>
    </cfRule>
  </conditionalFormatting>
  <conditionalFormatting sqref="BO15:CS15 BO18:CS18 BO21:CS21">
    <cfRule type="expression" dxfId="13" priority="14">
      <formula>IF(BO$1&gt;=$E15,BO$1&lt;=$F15)</formula>
    </cfRule>
  </conditionalFormatting>
  <conditionalFormatting sqref="BO14:CS14 BO17:CS17 BO20:CS20">
    <cfRule type="expression" dxfId="12" priority="13">
      <formula>IF(BO$1&gt;=$E13,BO$1&lt;=$F13)</formula>
    </cfRule>
  </conditionalFormatting>
  <conditionalFormatting sqref="H24:BN24 H27:BN27 H30:BN30">
    <cfRule type="expression" dxfId="11" priority="12">
      <formula>IF(H$1&gt;=$E24,H$1&lt;=$F24)</formula>
    </cfRule>
  </conditionalFormatting>
  <conditionalFormatting sqref="H23:BN23 H26:BN26 H29:BN29">
    <cfRule type="expression" dxfId="10" priority="11">
      <formula>IF(H$1&gt;=$E22,H$1&lt;=$F22)</formula>
    </cfRule>
  </conditionalFormatting>
  <conditionalFormatting sqref="BO24:CS24 BO27:CS27 BO30:CS30">
    <cfRule type="expression" dxfId="9" priority="10">
      <formula>IF(BO$1&gt;=$E24,BO$1&lt;=$F24)</formula>
    </cfRule>
  </conditionalFormatting>
  <conditionalFormatting sqref="BO23:CS23 BO26:CS26 BO29:CS29">
    <cfRule type="expression" dxfId="8" priority="9">
      <formula>IF(BO$1&gt;=$E22,BO$1&lt;=$F22)</formula>
    </cfRule>
  </conditionalFormatting>
  <conditionalFormatting sqref="H33:BN33 H39:BN39 H42:BN42">
    <cfRule type="expression" dxfId="7" priority="8">
      <formula>IF(H$1&gt;=$E33,H$1&lt;=$F33)</formula>
    </cfRule>
  </conditionalFormatting>
  <conditionalFormatting sqref="H32:BN32 H38:BN38 H41:BN41">
    <cfRule type="expression" dxfId="6" priority="7">
      <formula>IF(H$1&gt;=$E31,H$1&lt;=$F31)</formula>
    </cfRule>
  </conditionalFormatting>
  <conditionalFormatting sqref="BO33:CS33 BO39:CS39 BO42:CS42">
    <cfRule type="expression" dxfId="5" priority="6">
      <formula>IF(BO$1&gt;=$E33,BO$1&lt;=$F33)</formula>
    </cfRule>
  </conditionalFormatting>
  <conditionalFormatting sqref="BO32:CS32 BO38:CS38 BO41:CS41">
    <cfRule type="expression" dxfId="4" priority="5">
      <formula>IF(BO$1&gt;=$E31,BO$1&lt;=$F31)</formula>
    </cfRule>
  </conditionalFormatting>
  <conditionalFormatting sqref="H36:BN36">
    <cfRule type="expression" dxfId="3" priority="4">
      <formula>IF(H$1&gt;=$E36,H$1&lt;=$F36)</formula>
    </cfRule>
  </conditionalFormatting>
  <conditionalFormatting sqref="H35:BN35">
    <cfRule type="expression" dxfId="2" priority="3">
      <formula>IF(H$1&gt;=$E34,H$1&lt;=$F34)</formula>
    </cfRule>
  </conditionalFormatting>
  <conditionalFormatting sqref="BO36:CS36">
    <cfRule type="expression" dxfId="1" priority="2">
      <formula>IF(BO$1&gt;=$E36,BO$1&lt;=$F36)</formula>
    </cfRule>
  </conditionalFormatting>
  <conditionalFormatting sqref="BO35:CS35">
    <cfRule type="expression" dxfId="0" priority="1">
      <formula>IF(BO$1&gt;=$E34,BO$1&lt;=$F34)</formula>
    </cfRule>
  </conditionalFormatting>
  <pageMargins left="0.51181102362204722" right="0.51181102362204722" top="0.78740157480314965" bottom="0.78740157480314965" header="0.31496062992125984" footer="0.31496062992125984"/>
  <pageSetup paperSize="9" scale="8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E33"/>
  <sheetViews>
    <sheetView tabSelected="1" topLeftCell="A20" workbookViewId="0">
      <selection activeCell="E34" sqref="A1:E34"/>
    </sheetView>
    <sheetView workbookViewId="1"/>
  </sheetViews>
  <sheetFormatPr defaultRowHeight="15" customHeight="1" x14ac:dyDescent="0.25"/>
  <cols>
    <col min="1" max="1" width="40.140625" customWidth="1"/>
    <col min="2" max="2" width="13.85546875" customWidth="1"/>
  </cols>
  <sheetData>
    <row r="2" spans="1:5" x14ac:dyDescent="0.25">
      <c r="A2" s="156" t="s">
        <v>79</v>
      </c>
      <c r="B2" s="153"/>
      <c r="C2" s="153"/>
      <c r="D2" s="153"/>
      <c r="E2" s="247"/>
    </row>
    <row r="3" spans="1:5" x14ac:dyDescent="0.25">
      <c r="A3" s="157" t="s">
        <v>80</v>
      </c>
      <c r="B3" s="158"/>
      <c r="C3" s="158"/>
      <c r="D3" s="158"/>
      <c r="E3" s="248"/>
    </row>
    <row r="4" spans="1:5" x14ac:dyDescent="0.25">
      <c r="A4" s="249" t="s">
        <v>199</v>
      </c>
      <c r="B4" s="250"/>
      <c r="C4" s="250"/>
      <c r="D4" s="250"/>
      <c r="E4" s="25"/>
    </row>
    <row r="5" spans="1:5" x14ac:dyDescent="0.25">
      <c r="A5" s="157" t="s">
        <v>174</v>
      </c>
      <c r="B5" s="158"/>
      <c r="C5" s="158"/>
      <c r="D5" s="158"/>
      <c r="E5" s="248"/>
    </row>
    <row r="6" spans="1:5" x14ac:dyDescent="0.25">
      <c r="A6" s="251" t="s">
        <v>175</v>
      </c>
      <c r="B6" s="252"/>
      <c r="C6" s="252"/>
      <c r="D6" s="252"/>
      <c r="E6" s="29"/>
    </row>
    <row r="8" spans="1:5" ht="15" customHeight="1" x14ac:dyDescent="0.25">
      <c r="A8" s="122" t="s">
        <v>191</v>
      </c>
      <c r="B8" s="122" t="s">
        <v>200</v>
      </c>
      <c r="C8" s="122" t="s">
        <v>201</v>
      </c>
      <c r="D8" s="122" t="s">
        <v>202</v>
      </c>
      <c r="E8" s="122" t="s">
        <v>203</v>
      </c>
    </row>
    <row r="9" spans="1:5" ht="15" customHeight="1" x14ac:dyDescent="0.25">
      <c r="A9" s="123" t="s">
        <v>163</v>
      </c>
      <c r="B9" s="125">
        <v>207.97</v>
      </c>
      <c r="C9" s="126">
        <v>2.92</v>
      </c>
      <c r="D9" s="127"/>
      <c r="E9" s="126">
        <v>205.05</v>
      </c>
    </row>
    <row r="10" spans="1:5" ht="15" customHeight="1" x14ac:dyDescent="0.25">
      <c r="A10" s="123" t="s">
        <v>146</v>
      </c>
      <c r="B10" s="125">
        <v>409.38</v>
      </c>
      <c r="C10" s="128">
        <v>77.679999999999993</v>
      </c>
      <c r="D10" s="125">
        <v>291.7</v>
      </c>
      <c r="E10" s="128">
        <v>40</v>
      </c>
    </row>
    <row r="11" spans="1:5" ht="15" customHeight="1" x14ac:dyDescent="0.25">
      <c r="A11" s="123" t="s">
        <v>157</v>
      </c>
      <c r="B11" s="125">
        <v>6.3</v>
      </c>
      <c r="C11" s="126">
        <v>6.3</v>
      </c>
      <c r="D11" s="127"/>
      <c r="E11" s="126"/>
    </row>
    <row r="12" spans="1:5" ht="15" customHeight="1" x14ac:dyDescent="0.25">
      <c r="A12" s="123" t="s">
        <v>161</v>
      </c>
      <c r="B12" s="125">
        <v>14</v>
      </c>
      <c r="C12" s="126"/>
      <c r="D12" s="127">
        <v>7.03</v>
      </c>
      <c r="E12" s="126">
        <v>6.97</v>
      </c>
    </row>
    <row r="13" spans="1:5" ht="15" customHeight="1" x14ac:dyDescent="0.25">
      <c r="A13" s="123" t="s">
        <v>134</v>
      </c>
      <c r="B13" s="125">
        <v>450</v>
      </c>
      <c r="C13" s="126">
        <v>175</v>
      </c>
      <c r="D13" s="127">
        <v>160</v>
      </c>
      <c r="E13" s="126">
        <v>115</v>
      </c>
    </row>
    <row r="14" spans="1:5" ht="15" customHeight="1" x14ac:dyDescent="0.25">
      <c r="A14" s="123" t="s">
        <v>173</v>
      </c>
      <c r="B14" s="125">
        <v>0.45</v>
      </c>
      <c r="C14" s="126">
        <v>0.45</v>
      </c>
      <c r="D14" s="127"/>
      <c r="E14" s="126"/>
    </row>
    <row r="15" spans="1:5" ht="15" customHeight="1" x14ac:dyDescent="0.25">
      <c r="A15" s="123" t="s">
        <v>148</v>
      </c>
      <c r="B15" s="125">
        <v>431.77</v>
      </c>
      <c r="C15" s="128">
        <v>378.34999999999997</v>
      </c>
      <c r="D15" s="125">
        <v>32.42</v>
      </c>
      <c r="E15" s="128">
        <v>21</v>
      </c>
    </row>
    <row r="16" spans="1:5" ht="15" customHeight="1" x14ac:dyDescent="0.25">
      <c r="A16" s="123" t="s">
        <v>195</v>
      </c>
      <c r="B16" s="125">
        <v>25</v>
      </c>
      <c r="C16" s="126">
        <v>25</v>
      </c>
      <c r="D16" s="127"/>
      <c r="E16" s="126"/>
    </row>
    <row r="17" spans="1:5" ht="15" customHeight="1" x14ac:dyDescent="0.25">
      <c r="A17" s="123" t="s">
        <v>196</v>
      </c>
      <c r="B17" s="125">
        <v>30.48</v>
      </c>
      <c r="C17" s="126">
        <v>30.48</v>
      </c>
      <c r="D17" s="127"/>
      <c r="E17" s="126"/>
    </row>
    <row r="18" spans="1:5" ht="15" customHeight="1" x14ac:dyDescent="0.25">
      <c r="A18" s="123" t="s">
        <v>164</v>
      </c>
      <c r="B18" s="125">
        <v>205.05</v>
      </c>
      <c r="C18" s="126"/>
      <c r="D18" s="127"/>
      <c r="E18" s="126">
        <v>205.05</v>
      </c>
    </row>
    <row r="19" spans="1:5" ht="15" customHeight="1" x14ac:dyDescent="0.25">
      <c r="A19" s="123" t="s">
        <v>167</v>
      </c>
      <c r="B19" s="125">
        <v>0.68</v>
      </c>
      <c r="C19" s="126">
        <v>0.68</v>
      </c>
      <c r="D19" s="127"/>
      <c r="E19" s="126"/>
    </row>
    <row r="20" spans="1:5" ht="15" customHeight="1" x14ac:dyDescent="0.25">
      <c r="A20" s="123" t="s">
        <v>192</v>
      </c>
      <c r="B20" s="125">
        <v>891.99</v>
      </c>
      <c r="C20" s="128">
        <v>472.17</v>
      </c>
      <c r="D20" s="125">
        <v>358.82</v>
      </c>
      <c r="E20" s="128">
        <v>61</v>
      </c>
    </row>
    <row r="21" spans="1:5" ht="15" customHeight="1" x14ac:dyDescent="0.25">
      <c r="A21" s="123" t="s">
        <v>158</v>
      </c>
      <c r="B21" s="125">
        <v>30.35</v>
      </c>
      <c r="C21" s="128">
        <v>29.900000000000002</v>
      </c>
      <c r="D21" s="125">
        <v>0.45</v>
      </c>
      <c r="E21" s="128">
        <v>0</v>
      </c>
    </row>
    <row r="22" spans="1:5" ht="15" customHeight="1" x14ac:dyDescent="0.25">
      <c r="A22" s="123" t="s">
        <v>136</v>
      </c>
      <c r="B22" s="125">
        <v>100</v>
      </c>
      <c r="C22" s="126">
        <v>100</v>
      </c>
      <c r="D22" s="127"/>
      <c r="E22" s="126"/>
    </row>
    <row r="23" spans="1:5" ht="15" customHeight="1" x14ac:dyDescent="0.25">
      <c r="A23" s="123" t="s">
        <v>197</v>
      </c>
      <c r="B23" s="125">
        <v>100</v>
      </c>
      <c r="C23" s="126">
        <v>100</v>
      </c>
      <c r="D23" s="127"/>
      <c r="E23" s="126"/>
    </row>
    <row r="24" spans="1:5" ht="15" customHeight="1" x14ac:dyDescent="0.25">
      <c r="A24" s="123" t="s">
        <v>168</v>
      </c>
      <c r="B24" s="125">
        <v>2.0699999999999998</v>
      </c>
      <c r="C24" s="126">
        <v>2.0699999999999998</v>
      </c>
      <c r="D24" s="127"/>
      <c r="E24" s="126"/>
    </row>
    <row r="25" spans="1:5" ht="15" customHeight="1" x14ac:dyDescent="0.25">
      <c r="A25" s="123" t="s">
        <v>198</v>
      </c>
      <c r="B25" s="125">
        <v>7.0000000000000007E-2</v>
      </c>
      <c r="C25" s="126">
        <v>7.0000000000000007E-2</v>
      </c>
      <c r="D25" s="127"/>
      <c r="E25" s="126"/>
    </row>
    <row r="26" spans="1:5" ht="15" customHeight="1" x14ac:dyDescent="0.25">
      <c r="A26" s="123" t="s">
        <v>194</v>
      </c>
      <c r="B26" s="125">
        <v>2.08</v>
      </c>
      <c r="C26" s="126">
        <v>2.08</v>
      </c>
      <c r="D26" s="127"/>
      <c r="E26" s="126"/>
    </row>
    <row r="27" spans="1:5" ht="15" customHeight="1" x14ac:dyDescent="0.25">
      <c r="A27" s="123" t="s">
        <v>193</v>
      </c>
      <c r="B27" s="125">
        <v>0.17</v>
      </c>
      <c r="C27" s="126">
        <v>0.17</v>
      </c>
      <c r="D27" s="127"/>
      <c r="E27" s="126"/>
    </row>
    <row r="28" spans="1:5" ht="15" customHeight="1" x14ac:dyDescent="0.25">
      <c r="A28" s="123" t="s">
        <v>154</v>
      </c>
      <c r="B28" s="125">
        <v>231.41</v>
      </c>
      <c r="C28" s="128">
        <v>37.230000000000004</v>
      </c>
      <c r="D28" s="125">
        <v>149.5</v>
      </c>
      <c r="E28" s="128">
        <v>44.68</v>
      </c>
    </row>
    <row r="29" spans="1:5" ht="15" customHeight="1" x14ac:dyDescent="0.25">
      <c r="A29" s="123" t="s">
        <v>162</v>
      </c>
      <c r="B29" s="125">
        <v>100.43</v>
      </c>
      <c r="C29" s="128">
        <v>0</v>
      </c>
      <c r="D29" s="125">
        <v>7.03</v>
      </c>
      <c r="E29" s="128">
        <v>93.4</v>
      </c>
    </row>
    <row r="30" spans="1:5" ht="15" customHeight="1" x14ac:dyDescent="0.25">
      <c r="A30" s="123" t="s">
        <v>156</v>
      </c>
      <c r="B30" s="125">
        <v>552.42000000000007</v>
      </c>
      <c r="C30" s="128">
        <v>305.7</v>
      </c>
      <c r="D30" s="125">
        <v>127.53</v>
      </c>
      <c r="E30" s="128">
        <v>119.18</v>
      </c>
    </row>
    <row r="31" spans="1:5" ht="15" customHeight="1" x14ac:dyDescent="0.25">
      <c r="A31" s="123" t="s">
        <v>169</v>
      </c>
      <c r="B31" s="125">
        <v>35</v>
      </c>
      <c r="C31" s="126"/>
      <c r="D31" s="127"/>
      <c r="E31" s="126">
        <v>35</v>
      </c>
    </row>
    <row r="32" spans="1:5" ht="15" customHeight="1" x14ac:dyDescent="0.25">
      <c r="A32" s="124" t="s">
        <v>170</v>
      </c>
      <c r="B32" s="129">
        <v>1.8</v>
      </c>
      <c r="C32" s="130">
        <v>1.8</v>
      </c>
      <c r="D32" s="131"/>
      <c r="E32" s="130"/>
    </row>
    <row r="33" spans="1:5" ht="15" customHeight="1" x14ac:dyDescent="0.25">
      <c r="A33" s="132" t="s">
        <v>204</v>
      </c>
      <c r="B33" s="134">
        <f>SUM(B9:B32)</f>
        <v>3828.8700000000003</v>
      </c>
      <c r="C33" s="133">
        <f t="shared" ref="C33:E33" si="0">SUM(C9:C32)</f>
        <v>1748.05</v>
      </c>
      <c r="D33" s="134">
        <f t="shared" si="0"/>
        <v>1134.48</v>
      </c>
      <c r="E33" s="133">
        <f t="shared" si="0"/>
        <v>946.32999999999993</v>
      </c>
    </row>
  </sheetData>
  <sortState ref="A10:E43">
    <sortCondition ref="A10:A43"/>
  </sortState>
  <mergeCells count="5">
    <mergeCell ref="A2:E2"/>
    <mergeCell ref="A3:E3"/>
    <mergeCell ref="A4:D4"/>
    <mergeCell ref="A5:E5"/>
    <mergeCell ref="A6:D6"/>
  </mergeCells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8</vt:i4>
      </vt:variant>
    </vt:vector>
  </HeadingPairs>
  <TitlesOfParts>
    <vt:vector size="14" baseType="lpstr">
      <vt:lpstr>PLANILHA</vt:lpstr>
      <vt:lpstr>BDI EQUIP</vt:lpstr>
      <vt:lpstr>BDI SERVIÇOS</vt:lpstr>
      <vt:lpstr>COMPOSIÇÃO</vt:lpstr>
      <vt:lpstr>CRONOGRAMA</vt:lpstr>
      <vt:lpstr>HISTOGRAMA</vt:lpstr>
      <vt:lpstr>'BDI EQUIP'!Area_de_impressao</vt:lpstr>
      <vt:lpstr>'BDI SERVIÇOS'!Area_de_impressao</vt:lpstr>
      <vt:lpstr>COMPOSIÇÃO!Area_de_impressao</vt:lpstr>
      <vt:lpstr>CRONOGRAMA!Area_de_impressao</vt:lpstr>
      <vt:lpstr>HISTOGRAMA!Area_de_impressao</vt:lpstr>
      <vt:lpstr>PLANILHA!Area_de_impressao</vt:lpstr>
      <vt:lpstr>COMPOSIÇÃO!Titulos_de_impressao</vt:lpstr>
      <vt:lpstr>PLANILHA!Titulos_de_impressao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Allyne Rodrigues Ribeiro Felix</dc:creator>
  <cp:lastModifiedBy>Allyne Rodrigues Ribeiro Felix</cp:lastModifiedBy>
  <cp:lastPrinted>2015-05-05T13:20:59Z</cp:lastPrinted>
  <dcterms:created xsi:type="dcterms:W3CDTF">2014-10-02T17:17:43Z</dcterms:created>
  <dcterms:modified xsi:type="dcterms:W3CDTF">2015-05-05T13:28:04Z</dcterms:modified>
</cp:coreProperties>
</file>